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0001КАПЫ 2021\01 РАИП\СМР Сельвинского\СМР Проект контракта+документы к закупке\"/>
    </mc:Choice>
  </mc:AlternateContent>
  <bookViews>
    <workbookView xWindow="0" yWindow="0" windowWidth="12300" windowHeight="9144"/>
  </bookViews>
  <sheets>
    <sheet name="НМЦК нов" sheetId="1" r:id="rId1"/>
  </sheets>
  <definedNames>
    <definedName name="_xlnm.Print_Area" localSheetId="0">'НМЦК нов'!$A$1:$O$93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1" l="1"/>
  <c r="O36" i="1"/>
  <c r="M37" i="1"/>
  <c r="O37" i="1" s="1"/>
  <c r="M38" i="1"/>
  <c r="O38" i="1"/>
  <c r="M41" i="1"/>
  <c r="O41" i="1" s="1"/>
  <c r="M42" i="1"/>
  <c r="O42" i="1"/>
  <c r="M44" i="1"/>
  <c r="O44" i="1" s="1"/>
  <c r="M45" i="1"/>
  <c r="O45" i="1"/>
  <c r="L61" i="1"/>
  <c r="L35" i="1" s="1"/>
  <c r="M35" i="1" s="1"/>
  <c r="M95" i="1"/>
  <c r="G75" i="1" s="1"/>
  <c r="I79" i="1" s="1"/>
  <c r="N35" i="1" s="1"/>
  <c r="M96" i="1"/>
  <c r="I77" i="1" s="1"/>
  <c r="O35" i="1" l="1"/>
</calcChain>
</file>

<file path=xl/sharedStrings.xml><?xml version="1.0" encoding="utf-8"?>
<sst xmlns="http://schemas.openxmlformats.org/spreadsheetml/2006/main" count="84" uniqueCount="76">
  <si>
    <t>(Ф.И.О.)</t>
  </si>
  <si>
    <t>(подпись)</t>
  </si>
  <si>
    <t>А.И. Бойченко</t>
  </si>
  <si>
    <t>Заместитель начальника ОКС</t>
  </si>
  <si>
    <t xml:space="preserve"> Исполнитель:</t>
  </si>
  <si>
    <t>Е.Ю. Плющаков</t>
  </si>
  <si>
    <t>Начальник ОКС</t>
  </si>
  <si>
    <r>
      <t>Итого НМЦК: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119 122,314</t>
    </r>
    <r>
      <rPr>
        <b/>
        <sz val="11"/>
        <color theme="1"/>
        <rFont val="Times New Roman"/>
        <family val="1"/>
        <charset val="204"/>
      </rPr>
      <t xml:space="preserve"> тыс.руб. (сто девятнадцать  миллионов  сто двадцать две тысячи триста четырнадцать  руб. 00 коп.)</t>
    </r>
  </si>
  <si>
    <t xml:space="preserve">На основании Распоряжения Совета министров Республики Крым от 18 декабря 2020 г. №2032-р сумма лимитов бюджетных обязательств, выделеных в рамках "РАИП И Плана капитального ремонта Республики Крым"на выполнение работ по объекту: «Капитальный ремонт сетей теплоснабжения по ул.Сельвинского в г.Симферополе» составляет 121 585,470 тыс. руб. Стоимость услуг строительного контроля 2 463,156 тыс. руб. Итого остаток лимитов бюджетных обязательств составляет 119 122,314 тыс.руб. </t>
  </si>
  <si>
    <t>Согласно п.2 ст.72 Бюджетного кодекса Российской Федерации Государственные (муниципальные) контракты заключаются в соответствии с планом-графиком закупок товаров, работ, услуг для обеспечения государственных (муниципальных) нужд, сформированным и утвержденным в установленном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порядке, и оплачиваются в пределах лимитов бюджетных обязательств.</t>
  </si>
  <si>
    <t>4. Определение НМЦК :</t>
  </si>
  <si>
    <t>=</t>
  </si>
  <si>
    <t>= 1,0307*0,336+1,03237*0,664</t>
  </si>
  <si>
    <t>Итого индекс прогнозной инфляции</t>
  </si>
  <si>
    <t>К на 2022 =</t>
  </si>
  <si>
    <t>К на 2021 =</t>
  </si>
  <si>
    <t>С учетом полученных данных вычисляются прогнозные индексы для каждого периода исполнения контракта:</t>
  </si>
  <si>
    <t>ежемесячный индекс прогноз на 2022 =</t>
  </si>
  <si>
    <t>ежемесячный индекс прогноз на 2021 =</t>
  </si>
  <si>
    <t>на 2022 год</t>
  </si>
  <si>
    <t xml:space="preserve">на 2021 год </t>
  </si>
  <si>
    <t>Доля сметной стоимости, подлежащая выполнению подрядчиком в 2022</t>
  </si>
  <si>
    <t xml:space="preserve">Доля сметной стоимости, подлежащая выполнению подрядчиком в 2021 </t>
  </si>
  <si>
    <t>Расчет индексов прогнозной инфляции (по письму Минэкономразвития России от 26.09.2019 г. № Д14и-32899, отрасль "Инвестиции в основной капитал"):</t>
  </si>
  <si>
    <t>2.</t>
  </si>
  <si>
    <t>0,9971х0,9976х0,9976х0,9953х1,0084х0.9977х1.0018х0.9945х0.993х1.0146х1.00303х1.00303 =</t>
  </si>
  <si>
    <t>Итого индекс фактической инфляции =</t>
  </si>
  <si>
    <t xml:space="preserve"> Расчет индекса фактического инфляции с использованием ИПЦ Росстата сентябрь 2020 / июнь 2021 год </t>
  </si>
  <si>
    <t>1.</t>
  </si>
  <si>
    <t>Итого:</t>
  </si>
  <si>
    <t>НДС - 20%</t>
  </si>
  <si>
    <t>Федеральный закон от 03.08.2018 №303-ФЗ</t>
  </si>
  <si>
    <t>Налоги и обязательные платежи</t>
  </si>
  <si>
    <t xml:space="preserve">Итого с учетом непредвиденных затрат </t>
  </si>
  <si>
    <t>Непредвиденные затраты - 2%</t>
  </si>
  <si>
    <t xml:space="preserve">Письмо Минрегиона  Российской Федерации от 21.09.2010 №33302-ИП/08  </t>
  </si>
  <si>
    <t>Непредвиденные затраты</t>
  </si>
  <si>
    <t>Итого по Главам 1-9</t>
  </si>
  <si>
    <t>Итого по Главам 1-8</t>
  </si>
  <si>
    <t>Итого по Главам 1-7</t>
  </si>
  <si>
    <t>Итого по Главе 2. "Основные объекты строительства"</t>
  </si>
  <si>
    <t>Капитальный ремонт сетей теплоснабжения по ул.Сельвинского в г.Симферополе</t>
  </si>
  <si>
    <t>Глава 2. Основные объекты строительства</t>
  </si>
  <si>
    <t xml:space="preserve">Итого по Главе 1. </t>
  </si>
  <si>
    <t>Глава 1. Подготовка территории капитального ремонта</t>
  </si>
  <si>
    <t>прочих</t>
  </si>
  <si>
    <t>оборудования, мебели, инвентаря</t>
  </si>
  <si>
    <t>монтажных работ</t>
  </si>
  <si>
    <t xml:space="preserve">строитель-
ных работ
</t>
  </si>
  <si>
    <t>Номера глав, объектов, работ и затрат</t>
  </si>
  <si>
    <t>Номера сметных расчетов и смет</t>
  </si>
  <si>
    <t>Начальная (максимальная) цена контракта с учетом индекса прогнозной инфляции на период выполнения работ</t>
  </si>
  <si>
    <t>Индекс
прогнозный
инфляции
на период
выполнения
работ</t>
  </si>
  <si>
    <t>Стоимость работ в
ценах на дату
формирования
начальной
(максимальной)
цены контракта
III кв. 2021</t>
  </si>
  <si>
    <t>Индекс
фактической
инфляции</t>
  </si>
  <si>
    <t>Стоимость работ в
ценах на дату
утверждения сметной
документации
III кв.2020 г.</t>
  </si>
  <si>
    <t>Сметная стоимость, тыс.руб.</t>
  </si>
  <si>
    <t>№ пп</t>
  </si>
  <si>
    <t>Расчет начальной (максимальной) цены контракта</t>
  </si>
  <si>
    <t>01.08.2021 г.</t>
  </si>
  <si>
    <t>3.Дата подготовки НМЦК</t>
  </si>
  <si>
    <t>Используется проектно-сметный метод. Информация о цене получена на основании сметной документации, положительное заключение по проверке достоверности определения сметной стоимости ГАУ РК «Государственная строительная экспертиза» №91-1-0933-20 от 11.08.2020 г.</t>
  </si>
  <si>
    <t>2.Используемый метод определения НМЦК с обоснованием</t>
  </si>
  <si>
    <t>«Капитальный ремонт сетей теплоснабжения по ул.Сельвинского в г.Симферополе».</t>
  </si>
  <si>
    <t>1.Основные характеристики объекта закупки</t>
  </si>
  <si>
    <t xml:space="preserve">          Начальная (максимальная) цена контракта определена и обоснована посредством применения проектно-сметного метода.</t>
  </si>
  <si>
    <t xml:space="preserve">  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</si>
  <si>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>«_____» ______________2021 г.</t>
  </si>
  <si>
    <t>________________    Прилипко Д.В.</t>
  </si>
  <si>
    <t>«Крымтеплокоммунэнерго»</t>
  </si>
  <si>
    <t xml:space="preserve">ГУП РК </t>
  </si>
  <si>
    <t>по капитальному строительству</t>
  </si>
  <si>
    <t xml:space="preserve"> директора</t>
  </si>
  <si>
    <t>Заместитель генерального</t>
  </si>
  <si>
    <t>«УТВЕРЖДАЮ»</t>
  </si>
  <si>
    <t>ОБОСНОВАНИЕ НАЧАЛЬНОЙ (МАКСИМАЛЬНОЙ) ЦЕНЫ КОНТРАКТА 
на выполнение работ по объекту: «Капитальный ремонт сетей теплоснабжения по ул.Сельвинского в г.Симферополе».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</si>
</sst>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0.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64" fontId="0" fillId="0" borderId="0" xfId="0" applyNumberFormat="1"/>
    <xf numFmtId="0" fontId="0" fillId="0" borderId="0" xfId="0" applyAlignment="1">
      <alignment horizontal="right" vertical="center"/>
    </xf>
    <xf numFmtId="1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/>
    <xf numFmtId="0" fontId="0" fillId="0" borderId="0" xfId="0" applyAlignment="1"/>
    <xf numFmtId="0" fontId="6" fillId="0" borderId="0" xfId="0" applyFont="1" applyAlignment="1"/>
    <xf numFmtId="17" fontId="0" fillId="0" borderId="0" xfId="0" applyNumberFormat="1"/>
    <xf numFmtId="0" fontId="1" fillId="0" borderId="0" xfId="0" applyFont="1"/>
    <xf numFmtId="166" fontId="1" fillId="0" borderId="2" xfId="0" applyNumberFormat="1" applyFont="1" applyBorder="1" applyAlignment="1">
      <alignment horizontal="center" vertical="top"/>
    </xf>
    <xf numFmtId="166" fontId="0" fillId="0" borderId="2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wrapText="1"/>
    </xf>
    <xf numFmtId="0" fontId="1" fillId="0" borderId="2" xfId="0" applyFont="1" applyBorder="1"/>
    <xf numFmtId="2" fontId="0" fillId="0" borderId="2" xfId="0" applyNumberFormat="1" applyBorder="1" applyAlignment="1">
      <alignment horizontal="center" vertical="top"/>
    </xf>
    <xf numFmtId="2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4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4" fontId="0" fillId="0" borderId="2" xfId="0" applyNumberFormat="1" applyBorder="1"/>
    <xf numFmtId="0" fontId="4" fillId="0" borderId="2" xfId="0" applyFont="1" applyBorder="1"/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67</xdr:row>
          <xdr:rowOff>0</xdr:rowOff>
        </xdr:from>
        <xdr:ext cx="586740" cy="353060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0</xdr:colOff>
          <xdr:row>76</xdr:row>
          <xdr:rowOff>7620</xdr:rowOff>
        </xdr:from>
        <xdr:ext cx="2357120" cy="337820"/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38100</xdr:colOff>
          <xdr:row>69</xdr:row>
          <xdr:rowOff>0</xdr:rowOff>
        </xdr:from>
        <xdr:ext cx="586740" cy="353060"/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2</xdr:col>
      <xdr:colOff>1080800</xdr:colOff>
      <xdr:row>74</xdr:row>
      <xdr:rowOff>17320</xdr:rowOff>
    </xdr:from>
    <xdr:ext cx="2037050" cy="341746"/>
    <xdr:sp macro="" textlink="">
      <xdr:nvSpPr>
        <xdr:cNvPr id="5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1827560" y="13550440"/>
          <a:ext cx="2037050" cy="341746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1173480</xdr:colOff>
          <xdr:row>74</xdr:row>
          <xdr:rowOff>7620</xdr:rowOff>
        </xdr:from>
        <xdr:ext cx="1983740" cy="330200"/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2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10" Type="http://schemas.openxmlformats.org/officeDocument/2006/relationships/image" Target="../media/image3.emf"/><Relationship Id="rId4" Type="http://schemas.openxmlformats.org/officeDocument/2006/relationships/package" Target="../embeddings/_________Microsoft_Word.docx"/><Relationship Id="rId9" Type="http://schemas.openxmlformats.org/officeDocument/2006/relationships/package" Target="../embeddings/_________Microsoft_Word3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tabSelected="1" view="pageBreakPreview" topLeftCell="A5" zoomScale="60" zoomScaleNormal="100" workbookViewId="0">
      <selection activeCell="G68" sqref="G68"/>
    </sheetView>
  </sheetViews>
  <sheetFormatPr defaultRowHeight="14.4" x14ac:dyDescent="0.3"/>
  <cols>
    <col min="1" max="1" width="4.5546875" customWidth="1"/>
    <col min="2" max="2" width="12.88671875" customWidth="1"/>
    <col min="3" max="3" width="22.88671875" customWidth="1"/>
    <col min="4" max="4" width="13.33203125" customWidth="1"/>
    <col min="5" max="5" width="9.5546875" customWidth="1"/>
    <col min="6" max="6" width="3.5546875" customWidth="1"/>
    <col min="7" max="7" width="8.88671875" customWidth="1"/>
    <col min="8" max="8" width="3.5546875" customWidth="1"/>
    <col min="9" max="9" width="5.44140625" customWidth="1"/>
    <col min="10" max="10" width="3.5546875" customWidth="1"/>
    <col min="11" max="11" width="16.88671875" customWidth="1"/>
    <col min="12" max="12" width="12" customWidth="1"/>
    <col min="13" max="13" width="20.6640625" customWidth="1"/>
    <col min="14" max="14" width="14.33203125" customWidth="1"/>
    <col min="15" max="15" width="17.5546875" customWidth="1"/>
  </cols>
  <sheetData>
    <row r="1" spans="1:15" ht="18.75" customHeight="1" x14ac:dyDescent="0.3">
      <c r="A1" s="54" t="s">
        <v>75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18.75" customHeight="1" x14ac:dyDescent="0.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5" ht="6.75" customHeight="1" x14ac:dyDescent="0.3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2.25" customHeight="1" x14ac:dyDescent="0.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6" spans="1:15" ht="15.6" x14ac:dyDescent="0.3">
      <c r="L6" s="52" t="s">
        <v>74</v>
      </c>
      <c r="M6" s="52"/>
      <c r="N6" s="52"/>
      <c r="O6" s="52"/>
    </row>
    <row r="7" spans="1:15" ht="15.6" x14ac:dyDescent="0.3">
      <c r="L7" s="52" t="s">
        <v>73</v>
      </c>
      <c r="M7" s="52"/>
      <c r="N7" s="52"/>
      <c r="O7" s="52"/>
    </row>
    <row r="8" spans="1:15" ht="15.6" x14ac:dyDescent="0.3">
      <c r="L8" s="52" t="s">
        <v>72</v>
      </c>
      <c r="M8" s="52"/>
      <c r="N8" s="52"/>
      <c r="O8" s="52"/>
    </row>
    <row r="9" spans="1:15" ht="15.6" x14ac:dyDescent="0.3">
      <c r="L9" s="52" t="s">
        <v>71</v>
      </c>
      <c r="M9" s="52"/>
      <c r="N9" s="52"/>
      <c r="O9" s="52"/>
    </row>
    <row r="10" spans="1:15" ht="15.6" x14ac:dyDescent="0.3">
      <c r="L10" s="52" t="s">
        <v>70</v>
      </c>
      <c r="M10" s="52"/>
      <c r="N10" s="52"/>
      <c r="O10" s="52"/>
    </row>
    <row r="11" spans="1:15" ht="15.6" x14ac:dyDescent="0.3">
      <c r="L11" s="52" t="s">
        <v>69</v>
      </c>
      <c r="M11" s="52"/>
      <c r="N11" s="52"/>
      <c r="O11" s="52"/>
    </row>
    <row r="12" spans="1:15" ht="15.6" x14ac:dyDescent="0.3">
      <c r="L12" s="52" t="s">
        <v>68</v>
      </c>
      <c r="M12" s="52"/>
      <c r="N12" s="52"/>
      <c r="O12" s="52"/>
    </row>
    <row r="13" spans="1:15" ht="15.6" x14ac:dyDescent="0.3">
      <c r="L13" s="51" t="s">
        <v>67</v>
      </c>
      <c r="M13" s="51"/>
      <c r="N13" s="51"/>
      <c r="O13" s="51"/>
    </row>
    <row r="14" spans="1:15" ht="18.75" customHeight="1" x14ac:dyDescent="0.3">
      <c r="A14" s="50" t="s">
        <v>66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ht="18.75" customHeight="1" x14ac:dyDescent="0.3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1:15" ht="18.75" customHeight="1" x14ac:dyDescent="0.3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1:15" ht="24.75" customHeight="1" x14ac:dyDescent="0.3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1:15" ht="12.75" hidden="1" customHeight="1" x14ac:dyDescent="0.3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</row>
    <row r="19" spans="1:15" ht="15" hidden="1" customHeight="1" x14ac:dyDescent="0.3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1:15" ht="15" hidden="1" customHeight="1" x14ac:dyDescent="0.3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</row>
    <row r="21" spans="1:15" ht="15" customHeight="1" x14ac:dyDescent="0.3">
      <c r="A21" s="50" t="s">
        <v>65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</row>
    <row r="22" spans="1:15" ht="8.25" customHeight="1" x14ac:dyDescent="0.3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1:15" ht="8.25" customHeight="1" x14ac:dyDescent="0.3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pans="1:15" ht="15.6" x14ac:dyDescent="0.3">
      <c r="A24" s="9" t="s">
        <v>64</v>
      </c>
      <c r="B24" s="9"/>
      <c r="C24" s="9"/>
      <c r="D24" s="9"/>
      <c r="E24" s="9"/>
      <c r="F24" s="9"/>
      <c r="G24" s="9"/>
      <c r="H24" s="48" t="s">
        <v>63</v>
      </c>
      <c r="I24" s="48"/>
      <c r="J24" s="48"/>
      <c r="K24" s="48"/>
      <c r="L24" s="48"/>
      <c r="M24" s="48"/>
      <c r="N24" s="48"/>
      <c r="O24" s="48"/>
    </row>
    <row r="25" spans="1:15" ht="65.25" customHeight="1" x14ac:dyDescent="0.3">
      <c r="A25" s="9" t="s">
        <v>62</v>
      </c>
      <c r="B25" s="9"/>
      <c r="C25" s="9"/>
      <c r="D25" s="9"/>
      <c r="E25" s="9"/>
      <c r="F25" s="9"/>
      <c r="G25" s="9"/>
      <c r="H25" s="48" t="s">
        <v>61</v>
      </c>
      <c r="I25" s="48"/>
      <c r="J25" s="48"/>
      <c r="K25" s="48"/>
      <c r="L25" s="48"/>
      <c r="M25" s="48"/>
      <c r="N25" s="48"/>
      <c r="O25" s="48"/>
    </row>
    <row r="26" spans="1:15" ht="15.6" x14ac:dyDescent="0.3">
      <c r="A26" s="9" t="s">
        <v>60</v>
      </c>
      <c r="B26" s="9"/>
      <c r="C26" s="9"/>
      <c r="D26" s="9"/>
      <c r="E26" s="9"/>
      <c r="F26" s="9"/>
      <c r="G26" s="9"/>
      <c r="H26" s="48" t="s">
        <v>59</v>
      </c>
      <c r="I26" s="48"/>
      <c r="J26" s="48"/>
      <c r="K26" s="48"/>
      <c r="L26" s="48"/>
      <c r="M26" s="48"/>
      <c r="N26" s="48"/>
      <c r="O26" s="48"/>
    </row>
    <row r="27" spans="1:15" ht="15.6" x14ac:dyDescent="0.3">
      <c r="A27" s="47" t="s">
        <v>58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1:15" x14ac:dyDescent="0.3">
      <c r="A28" s="37" t="s">
        <v>57</v>
      </c>
      <c r="B28" s="40"/>
      <c r="C28" s="37" t="s">
        <v>56</v>
      </c>
      <c r="D28" s="37"/>
      <c r="E28" s="37"/>
      <c r="F28" s="37"/>
      <c r="G28" s="37"/>
      <c r="H28" s="37"/>
      <c r="I28" s="37"/>
      <c r="J28" s="37"/>
      <c r="K28" s="37" t="s">
        <v>55</v>
      </c>
      <c r="L28" s="37" t="s">
        <v>54</v>
      </c>
      <c r="M28" s="37" t="s">
        <v>53</v>
      </c>
      <c r="N28" s="37" t="s">
        <v>52</v>
      </c>
      <c r="O28" s="37" t="s">
        <v>51</v>
      </c>
    </row>
    <row r="29" spans="1:15" ht="105.75" customHeight="1" x14ac:dyDescent="0.3">
      <c r="A29" s="37"/>
      <c r="B29" s="38" t="s">
        <v>50</v>
      </c>
      <c r="C29" s="38" t="s">
        <v>49</v>
      </c>
      <c r="D29" s="38" t="s">
        <v>48</v>
      </c>
      <c r="E29" s="37" t="s">
        <v>47</v>
      </c>
      <c r="F29" s="37"/>
      <c r="G29" s="37" t="s">
        <v>46</v>
      </c>
      <c r="H29" s="37"/>
      <c r="I29" s="37" t="s">
        <v>45</v>
      </c>
      <c r="J29" s="37"/>
      <c r="K29" s="37"/>
      <c r="L29" s="37"/>
      <c r="M29" s="37"/>
      <c r="N29" s="37"/>
      <c r="O29" s="37"/>
    </row>
    <row r="30" spans="1:15" s="8" customFormat="1" x14ac:dyDescent="0.3">
      <c r="A30" s="46">
        <v>1</v>
      </c>
      <c r="B30" s="39">
        <v>2</v>
      </c>
      <c r="C30" s="38">
        <v>3</v>
      </c>
      <c r="D30" s="46">
        <v>4</v>
      </c>
      <c r="E30" s="37">
        <v>5</v>
      </c>
      <c r="F30" s="37"/>
      <c r="G30" s="37">
        <v>6</v>
      </c>
      <c r="H30" s="37"/>
      <c r="I30" s="37">
        <v>7</v>
      </c>
      <c r="J30" s="37"/>
      <c r="K30" s="46">
        <v>8</v>
      </c>
      <c r="L30" s="46">
        <v>9</v>
      </c>
      <c r="M30" s="46">
        <v>10</v>
      </c>
      <c r="N30" s="46">
        <v>11</v>
      </c>
      <c r="O30" s="46">
        <v>12</v>
      </c>
    </row>
    <row r="31" spans="1:15" x14ac:dyDescent="0.3">
      <c r="A31" s="44" t="s">
        <v>44</v>
      </c>
      <c r="B31" s="40"/>
      <c r="C31" s="40"/>
      <c r="D31" s="40"/>
      <c r="E31" s="37"/>
      <c r="F31" s="37"/>
      <c r="G31" s="37"/>
      <c r="H31" s="37"/>
      <c r="I31" s="37"/>
      <c r="J31" s="37"/>
      <c r="K31" s="40"/>
      <c r="L31" s="40"/>
      <c r="M31" s="40"/>
      <c r="N31" s="40"/>
      <c r="O31" s="40"/>
    </row>
    <row r="32" spans="1:15" x14ac:dyDescent="0.3">
      <c r="A32" s="40"/>
      <c r="B32" s="40"/>
      <c r="C32" s="40"/>
      <c r="D32" s="40"/>
      <c r="E32" s="37"/>
      <c r="F32" s="37"/>
      <c r="G32" s="37"/>
      <c r="H32" s="37"/>
      <c r="I32" s="37"/>
      <c r="J32" s="37"/>
      <c r="K32" s="40"/>
      <c r="L32" s="40"/>
      <c r="M32" s="40"/>
      <c r="N32" s="40"/>
      <c r="O32" s="40"/>
    </row>
    <row r="33" spans="1:15" x14ac:dyDescent="0.3">
      <c r="A33" s="44" t="s">
        <v>43</v>
      </c>
      <c r="B33" s="40"/>
      <c r="C33" s="40"/>
      <c r="D33" s="45">
        <v>0</v>
      </c>
      <c r="E33" s="36">
        <v>0</v>
      </c>
      <c r="F33" s="36"/>
      <c r="G33" s="36">
        <v>0</v>
      </c>
      <c r="H33" s="36"/>
      <c r="I33" s="36">
        <v>0</v>
      </c>
      <c r="J33" s="36"/>
      <c r="K33" s="45">
        <v>0</v>
      </c>
      <c r="L33" s="45"/>
      <c r="M33" s="45">
        <v>0</v>
      </c>
      <c r="N33" s="45"/>
      <c r="O33" s="45">
        <v>0</v>
      </c>
    </row>
    <row r="34" spans="1:15" x14ac:dyDescent="0.3">
      <c r="A34" s="44" t="s">
        <v>42</v>
      </c>
      <c r="B34" s="40"/>
      <c r="C34" s="40"/>
      <c r="D34" s="40"/>
      <c r="E34" s="37"/>
      <c r="F34" s="37"/>
      <c r="G34" s="37"/>
      <c r="H34" s="37"/>
      <c r="I34" s="37"/>
      <c r="J34" s="37"/>
      <c r="K34" s="40"/>
      <c r="L34" s="40"/>
      <c r="M34" s="40"/>
      <c r="N34" s="40"/>
      <c r="O34" s="40"/>
    </row>
    <row r="35" spans="1:15" ht="57.6" x14ac:dyDescent="0.3">
      <c r="A35" s="40">
        <v>2</v>
      </c>
      <c r="B35" s="43">
        <v>36893</v>
      </c>
      <c r="C35" s="39" t="s">
        <v>41</v>
      </c>
      <c r="D35" s="38">
        <v>95816.2</v>
      </c>
      <c r="E35" s="37">
        <v>100.77</v>
      </c>
      <c r="F35" s="37"/>
      <c r="G35" s="36">
        <v>0</v>
      </c>
      <c r="H35" s="36"/>
      <c r="I35" s="35">
        <v>0</v>
      </c>
      <c r="J35" s="35"/>
      <c r="K35" s="27">
        <v>95916.97</v>
      </c>
      <c r="L35" s="42">
        <f>L61</f>
        <v>1.0034510163211661</v>
      </c>
      <c r="M35" s="26">
        <f>K35*L35</f>
        <v>96247.981028946801</v>
      </c>
      <c r="N35" s="26">
        <f>I79</f>
        <v>1.0318158869128817</v>
      </c>
      <c r="O35" s="26">
        <f>M35*N35</f>
        <v>99310.195908956957</v>
      </c>
    </row>
    <row r="36" spans="1:15" ht="30" customHeight="1" x14ac:dyDescent="0.3">
      <c r="A36" s="41" t="s">
        <v>40</v>
      </c>
      <c r="B36" s="41"/>
      <c r="C36" s="41"/>
      <c r="D36" s="38">
        <v>95816.2</v>
      </c>
      <c r="E36" s="37">
        <v>100.77</v>
      </c>
      <c r="F36" s="37"/>
      <c r="G36" s="36">
        <v>0</v>
      </c>
      <c r="H36" s="36"/>
      <c r="I36" s="35">
        <v>0</v>
      </c>
      <c r="J36" s="35"/>
      <c r="K36" s="27">
        <v>95916.97</v>
      </c>
      <c r="L36" s="27">
        <v>1.00345</v>
      </c>
      <c r="M36" s="26">
        <f>K36*L36</f>
        <v>96247.883546500001</v>
      </c>
      <c r="N36" s="26">
        <v>1.032</v>
      </c>
      <c r="O36" s="26">
        <f>M36*N36</f>
        <v>99327.815819987998</v>
      </c>
    </row>
    <row r="37" spans="1:15" ht="23.25" customHeight="1" x14ac:dyDescent="0.3">
      <c r="A37" s="40">
        <v>7</v>
      </c>
      <c r="B37" s="33" t="s">
        <v>39</v>
      </c>
      <c r="C37" s="33"/>
      <c r="D37" s="38">
        <v>95816.2</v>
      </c>
      <c r="E37" s="37">
        <v>100.77</v>
      </c>
      <c r="F37" s="37"/>
      <c r="G37" s="36">
        <v>0</v>
      </c>
      <c r="H37" s="36"/>
      <c r="I37" s="35">
        <v>0</v>
      </c>
      <c r="J37" s="35"/>
      <c r="K37" s="27">
        <v>95916.97</v>
      </c>
      <c r="L37" s="27">
        <v>1.00345</v>
      </c>
      <c r="M37" s="26">
        <f>K37*L37</f>
        <v>96247.883546500001</v>
      </c>
      <c r="N37" s="26">
        <v>1.032</v>
      </c>
      <c r="O37" s="26">
        <f>M37*N37</f>
        <v>99327.815819987998</v>
      </c>
    </row>
    <row r="38" spans="1:15" x14ac:dyDescent="0.3">
      <c r="A38" s="40">
        <v>8</v>
      </c>
      <c r="B38" s="33" t="s">
        <v>38</v>
      </c>
      <c r="C38" s="33"/>
      <c r="D38" s="38">
        <v>95816.2</v>
      </c>
      <c r="E38" s="37">
        <v>100.77</v>
      </c>
      <c r="F38" s="37"/>
      <c r="G38" s="36">
        <v>0</v>
      </c>
      <c r="H38" s="36"/>
      <c r="I38" s="35">
        <v>0</v>
      </c>
      <c r="J38" s="35"/>
      <c r="K38" s="27">
        <v>95916.97</v>
      </c>
      <c r="L38" s="27">
        <v>1.00345</v>
      </c>
      <c r="M38" s="26">
        <f>K38*L38</f>
        <v>96247.883546500001</v>
      </c>
      <c r="N38" s="26">
        <v>1.032</v>
      </c>
      <c r="O38" s="26">
        <f>M38*N38</f>
        <v>99327.815819987998</v>
      </c>
    </row>
    <row r="39" spans="1:15" x14ac:dyDescent="0.3">
      <c r="A39" s="40">
        <v>9</v>
      </c>
      <c r="B39" s="33" t="s">
        <v>37</v>
      </c>
      <c r="C39" s="33"/>
      <c r="D39" s="40"/>
      <c r="E39" s="37"/>
      <c r="F39" s="37"/>
      <c r="G39" s="37"/>
      <c r="H39" s="37"/>
      <c r="I39" s="37"/>
      <c r="J39" s="37"/>
      <c r="K39" s="40"/>
      <c r="L39" s="40"/>
      <c r="M39" s="40"/>
      <c r="N39" s="26">
        <v>1.032</v>
      </c>
      <c r="O39" s="40"/>
    </row>
    <row r="40" spans="1:15" x14ac:dyDescent="0.3">
      <c r="A40" s="40"/>
      <c r="B40" s="33" t="s">
        <v>36</v>
      </c>
      <c r="C40" s="33"/>
      <c r="D40" s="40"/>
      <c r="E40" s="37"/>
      <c r="F40" s="37"/>
      <c r="G40" s="37"/>
      <c r="H40" s="37"/>
      <c r="I40" s="37"/>
      <c r="J40" s="37"/>
      <c r="K40" s="40"/>
      <c r="L40" s="40"/>
      <c r="M40" s="40"/>
      <c r="N40" s="26">
        <v>1.032</v>
      </c>
      <c r="O40" s="40"/>
    </row>
    <row r="41" spans="1:15" ht="100.8" x14ac:dyDescent="0.3">
      <c r="A41" s="40">
        <v>10</v>
      </c>
      <c r="B41" s="39" t="s">
        <v>35</v>
      </c>
      <c r="C41" s="39" t="s">
        <v>34</v>
      </c>
      <c r="D41" s="38">
        <v>1916.32</v>
      </c>
      <c r="E41" s="37">
        <v>2.02</v>
      </c>
      <c r="F41" s="37"/>
      <c r="G41" s="36">
        <v>0</v>
      </c>
      <c r="H41" s="36"/>
      <c r="I41" s="35">
        <v>0</v>
      </c>
      <c r="J41" s="35"/>
      <c r="K41" s="27">
        <v>1918.34</v>
      </c>
      <c r="L41" s="27">
        <v>1.00345</v>
      </c>
      <c r="M41" s="26">
        <f>K41*L41</f>
        <v>1924.9582729999997</v>
      </c>
      <c r="N41" s="26">
        <v>1.032</v>
      </c>
      <c r="O41" s="26">
        <f>M41*N41</f>
        <v>1986.5569377359998</v>
      </c>
    </row>
    <row r="42" spans="1:15" ht="15" customHeight="1" x14ac:dyDescent="0.3">
      <c r="A42" s="41" t="s">
        <v>33</v>
      </c>
      <c r="B42" s="41" t="s">
        <v>33</v>
      </c>
      <c r="C42" s="41"/>
      <c r="D42" s="38">
        <v>97732.52</v>
      </c>
      <c r="E42" s="37">
        <v>102.79</v>
      </c>
      <c r="F42" s="37"/>
      <c r="G42" s="36">
        <v>0</v>
      </c>
      <c r="H42" s="36"/>
      <c r="I42" s="35">
        <v>0</v>
      </c>
      <c r="J42" s="35"/>
      <c r="K42" s="27">
        <v>97835.31</v>
      </c>
      <c r="L42" s="27">
        <v>1.00345</v>
      </c>
      <c r="M42" s="26">
        <f>K42*L42</f>
        <v>98172.841819499998</v>
      </c>
      <c r="N42" s="26">
        <v>1.032</v>
      </c>
      <c r="O42" s="26">
        <f>M42*N42</f>
        <v>101314.37275772401</v>
      </c>
    </row>
    <row r="43" spans="1:15" x14ac:dyDescent="0.3">
      <c r="A43" s="41" t="s">
        <v>32</v>
      </c>
      <c r="B43" s="41"/>
      <c r="C43" s="41"/>
      <c r="D43" s="40"/>
      <c r="E43" s="37"/>
      <c r="F43" s="37"/>
      <c r="G43" s="37"/>
      <c r="H43" s="37"/>
      <c r="I43" s="37"/>
      <c r="J43" s="37"/>
      <c r="K43" s="40"/>
      <c r="L43" s="40"/>
      <c r="M43" s="40"/>
      <c r="N43" s="26">
        <v>1.032</v>
      </c>
      <c r="O43" s="40"/>
    </row>
    <row r="44" spans="1:15" ht="57.6" x14ac:dyDescent="0.3">
      <c r="A44" s="40"/>
      <c r="B44" s="39" t="s">
        <v>31</v>
      </c>
      <c r="C44" s="39" t="s">
        <v>30</v>
      </c>
      <c r="D44" s="38">
        <v>19546.5</v>
      </c>
      <c r="E44" s="37">
        <v>20.56</v>
      </c>
      <c r="F44" s="37"/>
      <c r="G44" s="36">
        <v>0</v>
      </c>
      <c r="H44" s="36"/>
      <c r="I44" s="35">
        <v>0</v>
      </c>
      <c r="J44" s="35"/>
      <c r="K44" s="27">
        <v>19567.060000000001</v>
      </c>
      <c r="L44" s="27">
        <v>1.00345</v>
      </c>
      <c r="M44" s="26">
        <f>K44*L44</f>
        <v>19634.566357</v>
      </c>
      <c r="N44" s="26">
        <v>1.032</v>
      </c>
      <c r="O44" s="26">
        <f>M44*N44</f>
        <v>20262.872480424001</v>
      </c>
    </row>
    <row r="45" spans="1:15" s="24" customFormat="1" x14ac:dyDescent="0.3">
      <c r="A45" s="34"/>
      <c r="B45" s="33" t="s">
        <v>29</v>
      </c>
      <c r="C45" s="33"/>
      <c r="D45" s="32">
        <v>117279.02</v>
      </c>
      <c r="E45" s="31">
        <v>123.35</v>
      </c>
      <c r="F45" s="31"/>
      <c r="G45" s="30">
        <v>0</v>
      </c>
      <c r="H45" s="30"/>
      <c r="I45" s="29">
        <v>0</v>
      </c>
      <c r="J45" s="29"/>
      <c r="K45" s="28">
        <v>117402.37</v>
      </c>
      <c r="L45" s="27">
        <v>1.00345</v>
      </c>
      <c r="M45" s="26">
        <f>K45*L45</f>
        <v>117807.40817649999</v>
      </c>
      <c r="N45" s="26">
        <v>1.032</v>
      </c>
      <c r="O45" s="25">
        <f>M45*N45</f>
        <v>121577.245238148</v>
      </c>
    </row>
    <row r="47" spans="1:15" x14ac:dyDescent="0.3">
      <c r="A47" t="s">
        <v>28</v>
      </c>
      <c r="B47" t="s">
        <v>27</v>
      </c>
    </row>
    <row r="48" spans="1:15" x14ac:dyDescent="0.3">
      <c r="B48" s="23">
        <v>44075</v>
      </c>
      <c r="L48" s="17">
        <v>0.99709999999999999</v>
      </c>
    </row>
    <row r="49" spans="1:13" x14ac:dyDescent="0.3">
      <c r="B49" s="23">
        <v>44105</v>
      </c>
      <c r="L49" s="17">
        <v>0.99760000000000004</v>
      </c>
    </row>
    <row r="50" spans="1:13" x14ac:dyDescent="0.3">
      <c r="B50" s="23">
        <v>44136</v>
      </c>
      <c r="L50" s="17">
        <v>0.99760000000000004</v>
      </c>
    </row>
    <row r="51" spans="1:13" x14ac:dyDescent="0.3">
      <c r="B51" s="23">
        <v>44166</v>
      </c>
      <c r="L51" s="17">
        <v>0.99529999999999996</v>
      </c>
    </row>
    <row r="52" spans="1:13" x14ac:dyDescent="0.3">
      <c r="B52" s="23">
        <v>44197</v>
      </c>
      <c r="L52" s="17">
        <v>1.0084</v>
      </c>
    </row>
    <row r="53" spans="1:13" x14ac:dyDescent="0.3">
      <c r="B53" s="23">
        <v>44228</v>
      </c>
      <c r="L53" s="17">
        <v>0.99770000000000003</v>
      </c>
    </row>
    <row r="54" spans="1:13" x14ac:dyDescent="0.3">
      <c r="B54" s="23">
        <v>44256</v>
      </c>
      <c r="L54" s="17">
        <v>1.0018</v>
      </c>
    </row>
    <row r="55" spans="1:13" x14ac:dyDescent="0.3">
      <c r="B55" s="23">
        <v>44287</v>
      </c>
      <c r="L55" s="17">
        <v>0.99450000000000005</v>
      </c>
    </row>
    <row r="56" spans="1:13" x14ac:dyDescent="0.3">
      <c r="B56" s="23">
        <v>44317</v>
      </c>
      <c r="L56" s="17">
        <v>0.99299999999999999</v>
      </c>
    </row>
    <row r="57" spans="1:13" x14ac:dyDescent="0.3">
      <c r="B57" s="23">
        <v>44348</v>
      </c>
      <c r="L57" s="17">
        <v>1.0145999999999999</v>
      </c>
    </row>
    <row r="58" spans="1:13" x14ac:dyDescent="0.3">
      <c r="B58" s="23">
        <v>44378</v>
      </c>
      <c r="L58" s="17">
        <v>1.0030300000000001</v>
      </c>
    </row>
    <row r="59" spans="1:13" x14ac:dyDescent="0.3">
      <c r="A59" s="23"/>
      <c r="B59" s="23">
        <v>44409</v>
      </c>
      <c r="L59" s="17">
        <v>1.0030300000000001</v>
      </c>
    </row>
    <row r="60" spans="1:13" x14ac:dyDescent="0.3">
      <c r="A60" s="21" t="s">
        <v>26</v>
      </c>
      <c r="B60" s="21"/>
      <c r="D60" s="22" t="s">
        <v>25</v>
      </c>
      <c r="E60" s="21"/>
      <c r="F60" s="21"/>
      <c r="G60" s="21"/>
      <c r="H60" s="21"/>
      <c r="I60" s="21"/>
      <c r="J60" s="21"/>
      <c r="K60" s="21"/>
    </row>
    <row r="61" spans="1:13" x14ac:dyDescent="0.3">
      <c r="B61" s="8"/>
      <c r="C61" s="8"/>
      <c r="D61" s="8"/>
      <c r="E61" s="8"/>
      <c r="F61" s="8"/>
      <c r="G61" s="8"/>
      <c r="H61" s="8"/>
      <c r="I61" s="8"/>
      <c r="J61" s="8"/>
      <c r="K61" s="18" t="s">
        <v>11</v>
      </c>
      <c r="L61" s="20">
        <f>0.9971*0.9976*0.9976*0.9953*1.0084*0.9977*1.0018*0.9945*0.993*1.0146*1.00303*1.00303</f>
        <v>1.0034510163211661</v>
      </c>
      <c r="M61" s="20"/>
    </row>
    <row r="62" spans="1:13" x14ac:dyDescent="0.3">
      <c r="B62" s="8"/>
      <c r="C62" s="8"/>
      <c r="D62" s="8"/>
      <c r="E62" s="8"/>
      <c r="F62" s="8"/>
      <c r="G62" s="8"/>
      <c r="H62" s="8"/>
      <c r="I62" s="8"/>
      <c r="J62" s="8"/>
      <c r="K62" s="8"/>
      <c r="L62" s="20"/>
      <c r="M62" s="20"/>
    </row>
    <row r="63" spans="1:13" ht="30.75" customHeight="1" x14ac:dyDescent="0.3">
      <c r="A63" t="s">
        <v>24</v>
      </c>
      <c r="B63" s="7" t="s">
        <v>23</v>
      </c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3" x14ac:dyDescent="0.3">
      <c r="B64" s="19" t="s">
        <v>22</v>
      </c>
      <c r="C64" s="19"/>
      <c r="D64" s="19"/>
      <c r="E64" s="19"/>
      <c r="F64" s="19"/>
      <c r="G64" s="19"/>
      <c r="H64" s="19"/>
      <c r="I64" s="19"/>
      <c r="J64" s="19"/>
      <c r="K64" s="19"/>
      <c r="L64">
        <v>0.34</v>
      </c>
    </row>
    <row r="65" spans="1:12" x14ac:dyDescent="0.3">
      <c r="B65" s="19" t="s">
        <v>21</v>
      </c>
      <c r="C65" s="19"/>
      <c r="D65" s="19"/>
      <c r="E65" s="19"/>
      <c r="F65" s="19"/>
      <c r="G65" s="19"/>
      <c r="H65" s="19"/>
      <c r="I65" s="19"/>
      <c r="J65" s="19"/>
      <c r="K65" s="19"/>
      <c r="L65" s="18">
        <v>0.66</v>
      </c>
    </row>
    <row r="66" spans="1:12" x14ac:dyDescent="0.3">
      <c r="B66" t="s">
        <v>20</v>
      </c>
      <c r="L66" s="17">
        <v>1.0369999999999999</v>
      </c>
    </row>
    <row r="67" spans="1:12" x14ac:dyDescent="0.3">
      <c r="B67" t="s">
        <v>19</v>
      </c>
      <c r="L67" s="17">
        <v>1.0369999999999999</v>
      </c>
    </row>
    <row r="68" spans="1:12" x14ac:dyDescent="0.3">
      <c r="B68" s="16" t="s">
        <v>18</v>
      </c>
      <c r="C68" s="16"/>
      <c r="D68" s="16"/>
      <c r="F68" t="s">
        <v>11</v>
      </c>
      <c r="G68" s="15">
        <v>1.0030300000000001</v>
      </c>
    </row>
    <row r="69" spans="1:12" x14ac:dyDescent="0.3">
      <c r="B69" s="14"/>
      <c r="C69" s="14"/>
      <c r="D69" s="14"/>
    </row>
    <row r="70" spans="1:12" x14ac:dyDescent="0.3">
      <c r="B70" s="16" t="s">
        <v>17</v>
      </c>
      <c r="C70" s="16"/>
      <c r="D70" s="16"/>
      <c r="F70" t="s">
        <v>11</v>
      </c>
      <c r="G70" s="15">
        <v>1.0030300000000001</v>
      </c>
    </row>
    <row r="71" spans="1:12" x14ac:dyDescent="0.3">
      <c r="C71" s="14"/>
      <c r="D71" s="14"/>
    </row>
    <row r="72" spans="1:12" x14ac:dyDescent="0.3">
      <c r="B72" s="14"/>
      <c r="C72" s="14"/>
      <c r="D72" s="14"/>
    </row>
    <row r="73" spans="1:12" x14ac:dyDescent="0.3">
      <c r="B73" s="14"/>
      <c r="C73" s="14"/>
      <c r="D73" s="14"/>
    </row>
    <row r="74" spans="1:12" x14ac:dyDescent="0.3">
      <c r="B74" t="s">
        <v>16</v>
      </c>
    </row>
    <row r="75" spans="1:12" x14ac:dyDescent="0.3">
      <c r="C75" s="13" t="s">
        <v>15</v>
      </c>
      <c r="F75" t="s">
        <v>11</v>
      </c>
      <c r="G75" s="12">
        <f>M95</f>
        <v>1.0307353651218052</v>
      </c>
      <c r="H75" s="12"/>
    </row>
    <row r="77" spans="1:12" x14ac:dyDescent="0.3">
      <c r="C77" s="8" t="s">
        <v>14</v>
      </c>
      <c r="H77" t="s">
        <v>11</v>
      </c>
      <c r="I77" s="10">
        <f>M96</f>
        <v>1.032372519350709</v>
      </c>
      <c r="J77" s="10"/>
    </row>
    <row r="79" spans="1:12" x14ac:dyDescent="0.3">
      <c r="B79" s="1" t="s">
        <v>13</v>
      </c>
      <c r="C79" s="1"/>
      <c r="D79" s="11" t="s">
        <v>12</v>
      </c>
      <c r="E79" s="11"/>
      <c r="F79" s="11"/>
      <c r="G79" s="11"/>
      <c r="H79" s="8" t="s">
        <v>11</v>
      </c>
      <c r="I79" s="10">
        <f>G75*L64+I77*L65</f>
        <v>1.0318158869128817</v>
      </c>
      <c r="J79" s="10"/>
    </row>
    <row r="80" spans="1:12" ht="15.6" x14ac:dyDescent="0.3">
      <c r="A80" s="9" t="s">
        <v>10</v>
      </c>
      <c r="B80" s="9"/>
      <c r="C80" s="9"/>
      <c r="D80" s="9"/>
      <c r="E80" s="9"/>
      <c r="F80" s="9"/>
      <c r="G80" s="9"/>
      <c r="H80" s="8"/>
    </row>
    <row r="81" spans="1:15" x14ac:dyDescent="0.3">
      <c r="A81" s="7" t="s">
        <v>9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</row>
    <row r="82" spans="1:15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</row>
    <row r="83" spans="1:15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</row>
    <row r="84" spans="1:15" ht="45.75" customHeight="1" x14ac:dyDescent="0.3">
      <c r="A84" s="7" t="s">
        <v>8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6" spans="1:15" x14ac:dyDescent="0.3"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</row>
    <row r="87" spans="1:15" ht="15.6" x14ac:dyDescent="0.3">
      <c r="B87" s="6" t="s">
        <v>7</v>
      </c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</row>
    <row r="89" spans="1:15" ht="15.75" customHeight="1" x14ac:dyDescent="0.3">
      <c r="A89" s="4"/>
      <c r="C89" s="4" t="s">
        <v>6</v>
      </c>
      <c r="D89" s="3"/>
      <c r="E89" s="3"/>
      <c r="F89" s="2" t="s">
        <v>5</v>
      </c>
      <c r="G89" s="2"/>
      <c r="H89" s="2"/>
      <c r="I89" s="2"/>
      <c r="J89" s="2"/>
      <c r="K89" s="2"/>
    </row>
    <row r="90" spans="1:15" x14ac:dyDescent="0.3">
      <c r="D90" s="1" t="s">
        <v>1</v>
      </c>
      <c r="E90" s="1"/>
      <c r="F90" s="1" t="s">
        <v>0</v>
      </c>
      <c r="G90" s="1"/>
      <c r="H90" s="1"/>
      <c r="I90" s="1"/>
    </row>
    <row r="91" spans="1:15" ht="27.6" x14ac:dyDescent="0.3">
      <c r="A91" s="5" t="s">
        <v>4</v>
      </c>
      <c r="B91" s="5"/>
      <c r="C91" s="4" t="s">
        <v>3</v>
      </c>
      <c r="D91" s="3"/>
      <c r="E91" s="3"/>
      <c r="F91" s="2" t="s">
        <v>2</v>
      </c>
      <c r="G91" s="2"/>
      <c r="H91" s="2"/>
      <c r="I91" s="2"/>
      <c r="J91" s="2"/>
      <c r="K91" s="2"/>
    </row>
    <row r="92" spans="1:15" x14ac:dyDescent="0.3">
      <c r="D92" s="1" t="s">
        <v>1</v>
      </c>
      <c r="E92" s="1"/>
      <c r="F92" s="1" t="s">
        <v>0</v>
      </c>
      <c r="G92" s="1"/>
      <c r="H92" s="1"/>
      <c r="I92" s="1"/>
    </row>
    <row r="95" spans="1:15" x14ac:dyDescent="0.3">
      <c r="M95">
        <f>(POWER(1.00303,8)+POWER(1.00303,12))/2</f>
        <v>1.0307353651218052</v>
      </c>
    </row>
    <row r="96" spans="1:15" x14ac:dyDescent="0.3">
      <c r="M96">
        <f>POWER(1.00303,5)*(1.00303+POWER(1.00303,10))/2</f>
        <v>1.032372519350709</v>
      </c>
    </row>
  </sheetData>
  <mergeCells count="108">
    <mergeCell ref="A1:O4"/>
    <mergeCell ref="L6:O6"/>
    <mergeCell ref="L7:O7"/>
    <mergeCell ref="L8:O8"/>
    <mergeCell ref="L9:O9"/>
    <mergeCell ref="L10:O10"/>
    <mergeCell ref="L11:O11"/>
    <mergeCell ref="L12:O12"/>
    <mergeCell ref="L13:O13"/>
    <mergeCell ref="A14:O20"/>
    <mergeCell ref="A21:O22"/>
    <mergeCell ref="A24:G24"/>
    <mergeCell ref="H24:O24"/>
    <mergeCell ref="A25:G25"/>
    <mergeCell ref="H25:O25"/>
    <mergeCell ref="A26:G26"/>
    <mergeCell ref="H26:O26"/>
    <mergeCell ref="A27:O27"/>
    <mergeCell ref="A28:A29"/>
    <mergeCell ref="C28:J28"/>
    <mergeCell ref="K28:K29"/>
    <mergeCell ref="L28:L29"/>
    <mergeCell ref="M28:M29"/>
    <mergeCell ref="N28:N29"/>
    <mergeCell ref="O28:O29"/>
    <mergeCell ref="E29:F29"/>
    <mergeCell ref="G29:H29"/>
    <mergeCell ref="I29:J29"/>
    <mergeCell ref="E30:F30"/>
    <mergeCell ref="G30:H30"/>
    <mergeCell ref="I30:J30"/>
    <mergeCell ref="E31:F31"/>
    <mergeCell ref="G31:H31"/>
    <mergeCell ref="I31:J31"/>
    <mergeCell ref="E32:F32"/>
    <mergeCell ref="G32:H32"/>
    <mergeCell ref="I32:J32"/>
    <mergeCell ref="E33:F33"/>
    <mergeCell ref="G33:H33"/>
    <mergeCell ref="I33:J33"/>
    <mergeCell ref="E34:F34"/>
    <mergeCell ref="G34:H34"/>
    <mergeCell ref="I34:J34"/>
    <mergeCell ref="E35:F35"/>
    <mergeCell ref="G35:H35"/>
    <mergeCell ref="I35:J35"/>
    <mergeCell ref="A36:C36"/>
    <mergeCell ref="E36:F36"/>
    <mergeCell ref="G36:H36"/>
    <mergeCell ref="I36:J36"/>
    <mergeCell ref="B37:C37"/>
    <mergeCell ref="E37:F37"/>
    <mergeCell ref="G37:H37"/>
    <mergeCell ref="I37:J37"/>
    <mergeCell ref="B38:C38"/>
    <mergeCell ref="E38:F38"/>
    <mergeCell ref="G38:H38"/>
    <mergeCell ref="I38:J38"/>
    <mergeCell ref="B39:C39"/>
    <mergeCell ref="E39:F39"/>
    <mergeCell ref="G39:H39"/>
    <mergeCell ref="I39:J39"/>
    <mergeCell ref="B40:C40"/>
    <mergeCell ref="E40:F40"/>
    <mergeCell ref="G40:H40"/>
    <mergeCell ref="I40:J40"/>
    <mergeCell ref="I44:J44"/>
    <mergeCell ref="E41:F41"/>
    <mergeCell ref="G41:H41"/>
    <mergeCell ref="I41:J41"/>
    <mergeCell ref="A42:C42"/>
    <mergeCell ref="E42:F42"/>
    <mergeCell ref="G42:H42"/>
    <mergeCell ref="I42:J42"/>
    <mergeCell ref="B45:C45"/>
    <mergeCell ref="E45:F45"/>
    <mergeCell ref="G45:H45"/>
    <mergeCell ref="I45:J45"/>
    <mergeCell ref="A43:C43"/>
    <mergeCell ref="E43:F43"/>
    <mergeCell ref="G43:H43"/>
    <mergeCell ref="I43:J43"/>
    <mergeCell ref="E44:F44"/>
    <mergeCell ref="G44:H44"/>
    <mergeCell ref="B63:L63"/>
    <mergeCell ref="B64:K64"/>
    <mergeCell ref="B65:K65"/>
    <mergeCell ref="B68:D68"/>
    <mergeCell ref="B70:D70"/>
    <mergeCell ref="G75:H75"/>
    <mergeCell ref="D90:E90"/>
    <mergeCell ref="F90:I90"/>
    <mergeCell ref="I77:J77"/>
    <mergeCell ref="B79:C79"/>
    <mergeCell ref="D79:G79"/>
    <mergeCell ref="A80:G80"/>
    <mergeCell ref="A81:O83"/>
    <mergeCell ref="A84:O84"/>
    <mergeCell ref="A91:B91"/>
    <mergeCell ref="D91:E91"/>
    <mergeCell ref="F91:K91"/>
    <mergeCell ref="D92:E92"/>
    <mergeCell ref="F92:I92"/>
    <mergeCell ref="I79:J79"/>
    <mergeCell ref="B86:O86"/>
    <mergeCell ref="B87:O87"/>
    <mergeCell ref="D89:E89"/>
    <mergeCell ref="F89:K89"/>
  </mergeCells>
  <pageMargins left="0.7" right="0.7" top="0.75" bottom="0.75" header="0.3" footer="0.3"/>
  <pageSetup paperSize="9" scale="77" fitToHeight="0" orientation="landscape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4</xdr:col>
                <xdr:colOff>0</xdr:colOff>
                <xdr:row>67</xdr:row>
                <xdr:rowOff>0</xdr:rowOff>
              </from>
              <to>
                <xdr:col>4</xdr:col>
                <xdr:colOff>586740</xdr:colOff>
                <xdr:row>68</xdr:row>
                <xdr:rowOff>175260</xdr:rowOff>
              </to>
            </anchor>
          </objectPr>
        </oleObject>
      </mc:Choice>
      <mc:Fallback>
        <oleObject progId="Word.Document.12" shapeId="1025" r:id="rId4"/>
      </mc:Fallback>
    </mc:AlternateContent>
    <mc:AlternateContent xmlns:mc="http://schemas.openxmlformats.org/markup-compatibility/2006">
      <mc:Choice Requires="x14">
        <oleObject progId="Word.Document.12" shapeId="1026" r:id="rId6">
          <objectPr defaultSize="0" r:id="rId7">
            <anchor moveWithCells="1">
              <from>
                <xdr:col>3</xdr:col>
                <xdr:colOff>0</xdr:colOff>
                <xdr:row>76</xdr:row>
                <xdr:rowOff>7620</xdr:rowOff>
              </from>
              <to>
                <xdr:col>6</xdr:col>
                <xdr:colOff>548640</xdr:colOff>
                <xdr:row>77</xdr:row>
                <xdr:rowOff>167640</xdr:rowOff>
              </to>
            </anchor>
          </objectPr>
        </oleObject>
      </mc:Choice>
      <mc:Fallback>
        <oleObject progId="Word.Document.12" shapeId="1026" r:id="rId6"/>
      </mc:Fallback>
    </mc:AlternateContent>
    <mc:AlternateContent xmlns:mc="http://schemas.openxmlformats.org/markup-compatibility/2006">
      <mc:Choice Requires="x14">
        <oleObject progId="Word.Document.12" shapeId="1027" r:id="rId8">
          <objectPr defaultSize="0" r:id="rId5">
            <anchor moveWithCells="1">
              <from>
                <xdr:col>4</xdr:col>
                <xdr:colOff>38100</xdr:colOff>
                <xdr:row>69</xdr:row>
                <xdr:rowOff>0</xdr:rowOff>
              </from>
              <to>
                <xdr:col>4</xdr:col>
                <xdr:colOff>624840</xdr:colOff>
                <xdr:row>70</xdr:row>
                <xdr:rowOff>175260</xdr:rowOff>
              </to>
            </anchor>
          </objectPr>
        </oleObject>
      </mc:Choice>
      <mc:Fallback>
        <oleObject progId="Word.Document.12" shapeId="1027" r:id="rId8"/>
      </mc:Fallback>
    </mc:AlternateContent>
    <mc:AlternateContent xmlns:mc="http://schemas.openxmlformats.org/markup-compatibility/2006">
      <mc:Choice Requires="x14">
        <oleObject progId="Word.Document.12" shapeId="1028" r:id="rId9">
          <objectPr defaultSize="0" r:id="rId10">
            <anchor moveWithCells="1">
              <from>
                <xdr:col>2</xdr:col>
                <xdr:colOff>1173480</xdr:colOff>
                <xdr:row>74</xdr:row>
                <xdr:rowOff>7620</xdr:rowOff>
              </from>
              <to>
                <xdr:col>5</xdr:col>
                <xdr:colOff>7620</xdr:colOff>
                <xdr:row>75</xdr:row>
                <xdr:rowOff>152400</xdr:rowOff>
              </to>
            </anchor>
          </objectPr>
        </oleObject>
      </mc:Choice>
      <mc:Fallback>
        <oleObject progId="Word.Document.12" shapeId="1028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 нов</vt:lpstr>
      <vt:lpstr>'НМЦК нов'!Область_печати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Плющаков Евгений Юрьевич</dc:creator>
  <cp:lastModifiedBy>Плющаков Евгений Юрьевич</cp:lastModifiedBy>
  <dcterms:created xsi:type="dcterms:W3CDTF">2021-08-25T07:18:17Z</dcterms:created>
  <dcterms:modified xsi:type="dcterms:W3CDTF">2021-08-25T07:19:01Z</dcterms:modified>
</cp:coreProperties>
</file>