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87_13.12.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закупок'!$A$21:$Z$21</definedName>
  </definedNames>
  <calcPr calcId="162913"/>
</workbook>
</file>

<file path=xl/calcChain.xml><?xml version="1.0" encoding="utf-8"?>
<calcChain xmlns="http://schemas.openxmlformats.org/spreadsheetml/2006/main">
  <c r="O392" i="1" l="1"/>
  <c r="N392" i="1"/>
  <c r="O391" i="1" l="1"/>
  <c r="N391" i="1"/>
  <c r="O390" i="1" l="1"/>
  <c r="N390" i="1"/>
  <c r="B390" i="1"/>
  <c r="O389" i="1" l="1"/>
  <c r="N389" i="1"/>
  <c r="O388" i="1" l="1"/>
  <c r="N388" i="1"/>
  <c r="O387" i="1" l="1"/>
  <c r="N387" i="1"/>
  <c r="O386" i="1" l="1"/>
  <c r="N386" i="1"/>
  <c r="O385" i="1"/>
  <c r="N385" i="1"/>
  <c r="N382" i="1" l="1"/>
  <c r="O384" i="1" l="1"/>
  <c r="N384" i="1"/>
  <c r="O383" i="1"/>
  <c r="O382" i="1"/>
  <c r="N383" i="1"/>
  <c r="O381" i="1" l="1"/>
  <c r="N381" i="1"/>
  <c r="O380" i="1" l="1"/>
  <c r="N380" i="1"/>
  <c r="O378" i="1" l="1"/>
  <c r="O377" i="1"/>
  <c r="B376" i="1"/>
  <c r="O376" i="1"/>
  <c r="O379" i="1"/>
  <c r="N379" i="1"/>
  <c r="N378" i="1"/>
  <c r="N377" i="1"/>
  <c r="N376" i="1"/>
  <c r="O375" i="1" l="1"/>
  <c r="N375" i="1"/>
  <c r="O373" i="1"/>
  <c r="N373" i="1"/>
  <c r="O374" i="1"/>
  <c r="N374" i="1"/>
  <c r="O372" i="1" l="1"/>
  <c r="N372" i="1"/>
  <c r="O371" i="1" l="1"/>
  <c r="N371" i="1"/>
  <c r="O370" i="1" l="1"/>
  <c r="N370" i="1"/>
  <c r="O369" i="1"/>
  <c r="N369" i="1"/>
  <c r="O368" i="1"/>
  <c r="N368" i="1"/>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<sst xmlns="http://schemas.openxmlformats.org/spreadsheetml/2006/main" count="6479" uniqueCount="1452">
  <si>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</si>
  <si>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</si>
  <si>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</si>
  <si>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</si>
  <si>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</si>
  <si>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</si>
  <si>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</si>
  <si>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</si>
  <si>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</si>
  <si>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</si>
  <si>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</si>
  <si>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</si>
  <si>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</si>
  <si>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</si>
  <si>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</si>
  <si>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</si>
  <si>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</si>
  <si>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</si>
  <si>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</si>
  <si>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</si>
  <si>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</si>
  <si>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</si>
  <si>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</si>
  <si>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</si>
  <si>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</si>
  <si>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</si>
  <si>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</si>
  <si>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</si>
  <si>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</si>
  <si>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</si>
  <si>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</si>
  <si>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</si>
  <si>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</si>
  <si>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</si>
  <si>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</si>
  <si>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</si>
  <si>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</si>
  <si>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</si>
  <si>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</si>
  <si>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</si>
  <si>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</si>
  <si>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</si>
  <si>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</si>
  <si>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</si>
  <si>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</si>
  <si>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</si>
  <si>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</si>
  <si>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</si>
  <si>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</si>
  <si>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</si>
  <si>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</si>
  <si>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</si>
  <si>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</si>
  <si>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</si>
  <si>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</si>
  <si>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</si>
  <si>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</si>
  <si>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</si>
  <si>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</si>
  <si>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</si>
  <si>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</si>
  <si>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</si>
  <si>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</si>
  <si>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</si>
  <si>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</si>
  <si>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</si>
  <si>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</si>
  <si>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</si>
  <si>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</si>
  <si>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</si>
  <si>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</si>
  <si>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</si>
  <si>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</si>
  <si>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</si>
  <si>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</si>
  <si>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</si>
  <si>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</si>
  <si>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</si>
  <si>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</si>
  <si>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</si>
  <si>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</si>
  <si>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</si>
  <si>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</si>
  <si>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</si>
  <si>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</si>
  <si>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</si>
  <si>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</si>
  <si>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</si>
  <si>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</si>
  <si>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</si>
  <si>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</si>
  <si>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</si>
  <si>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</si>
  <si>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</si>
  <si>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</si>
  <si>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</si>
  <si>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</si>
  <si>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</si>
  <si>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</si>
  <si>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</si>
  <si>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</si>
  <si>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</si>
  <si>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</si>
  <si>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</si>
  <si>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</si>
  <si>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</si>
  <si>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</si>
  <si>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</si>
  <si>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</si>
  <si>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</si>
  <si>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</si>
  <si>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</si>
  <si>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</si>
  <si>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</si>
  <si>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</si>
  <si>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</si>
  <si>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</si>
  <si>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</si>
  <si>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</si>
  <si>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</si>
  <si>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</si>
  <si>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</si>
  <si>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</si>
  <si>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</si>
  <si>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</si>
  <si>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</si>
  <si>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</si>
  <si>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</si>
  <si>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</si>
  <si>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</si>
  <si>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</si>
  <si>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</si>
  <si>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</si>
  <si>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</si>
  <si>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</si>
  <si>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</si>
  <si>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</si>
  <si>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</si>
  <si>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</si>
  <si>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</si>
  <si>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</si>
  <si>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</si>
  <si>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</si>
  <si>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</si>
  <si>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</si>
  <si>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</si>
  <si>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</si>
  <si>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</si>
  <si>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</si>
  <si>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</si>
  <si>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</si>
  <si>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</si>
  <si>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</si>
  <si>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</si>
  <si>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</si>
  <si>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</si>
  <si>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</si>
  <si>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</si>
  <si>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</si>
  <si>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</si>
  <si>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</si>
  <si>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</si>
  <si>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</si>
  <si>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</si>
  <si>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</si>
  <si>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</si>
  <si>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</si>
  <si>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</si>
  <si>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</si>
  <si>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</si>
  <si>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</si>
  <si>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</si>
  <si>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</si>
  <si>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</si>
  <si>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</si>
  <si>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</si>
  <si>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</si>
  <si>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</si>
  <si>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</si>
  <si>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</si>
  <si>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</si>
  <si>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</si>
  <si>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</si>
  <si>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</si>
  <si>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</si>
  <si>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</si>
  <si>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</si>
  <si>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</si>
  <si>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</si>
  <si>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</si>
  <si>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</si>
  <si>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</si>
  <si>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</si>
  <si>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</si>
  <si>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</si>
  <si>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</si>
  <si>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</si>
  <si>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</si>
  <si>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</si>
  <si>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</si>
  <si>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</si>
  <si>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</si>
  <si>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</si>
  <si>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</si>
  <si>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</si>
  <si>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</si>
  <si>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</si>
  <si>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</si>
  <si>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</si>
  <si>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</si>
  <si>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</si>
  <si>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</si>
  <si>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</si>
  <si>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</si>
  <si>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</si>
  <si>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</si>
  <si>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</si>
  <si>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</si>
  <si>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</si>
  <si>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</si>
  <si>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</si>
  <si>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</si>
  <si>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</si>
  <si>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</si>
  <si>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</si>
  <si>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</si>
  <si>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</si>
  <si>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</si>
  <si>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</si>
  <si>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</si>
  <si>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</si>
  <si>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</si>
  <si>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</si>
  <si>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</si>
  <si>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</si>
  <si>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</si>
  <si>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</si>
  <si>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</si>
  <si>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</si>
  <si>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</si>
  <si>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</si>
  <si>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</si>
  <si>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</si>
  <si>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</si>
  <si>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</si>
  <si>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</si>
  <si>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</si>
  <si>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</si>
  <si>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</si>
  <si>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</si>
  <si>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</si>
  <si>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</si>
  <si>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</si>
  <si>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</si>
  <si>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</si>
  <si>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</si>
  <si>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</si>
  <si>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</si>
  <si>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</si>
  <si>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</si>
  <si>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</si>
  <si>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</si>
  <si>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</si>
  <si>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</si>
  <si>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</si>
  <si>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</si>
  <si>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</si>
  <si>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</si>
  <si>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</si>
  <si>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</si>
  <si>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</si>
  <si>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</si>
  <si>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</si>
  <si>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</si>
  <si>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</si>
  <si>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</si>
  <si>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</si>
  <si>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</si>
  <si>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</si>
  <si>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</si>
  <si>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</si>
  <si>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</si>
  <si>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</si>
  <si>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</si>
  <si>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</si>
  <si>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</si>
  <si>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</si>
  <si>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</si>
  <si>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</si>
  <si>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</si>
  <si>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</si>
  <si>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</si>
  <si>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</si>
  <si>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</si>
  <si>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</si>
  <si>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</si>
  <si>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</si>
  <si>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</si>
  <si>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</si>
  <si>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</si>
  <si>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</si>
  <si>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</si>
  <si>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</si>
  <si>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</si>
  <si>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</si>
  <si>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</si>
  <si>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</si>
  <si>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</si>
  <si>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</si>
  <si>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</si>
  <si>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</si>
  <si>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</si>
  <si>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</si>
  <si>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</si>
  <si>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</si>
  <si>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</si>
  <si>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</si>
  <si>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</si>
  <si>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</si>
  <si>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</si>
  <si>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</si>
  <si>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</si>
  <si>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</si>
  <si>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</si>
  <si>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</si>
  <si>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</si>
  <si>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</si>
  <si>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</si>
  <si>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</si>
  <si>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</si>
  <si>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</si>
  <si>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</si>
  <si>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</si>
  <si>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</si>
  <si>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</si>
  <si>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</si>
  <si>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</si>
  <si>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</si>
  <si>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</si>
  <si>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</si>
  <si>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</si>
  <si>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</si>
  <si>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</si>
  <si>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</si>
  <si>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</si>
  <si>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</si>
  <si>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</si>
  <si>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</si>
  <si>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</si>
  <si>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</si>
  <si>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</si>
  <si>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</si>
  <si>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</si>
  <si>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</si>
  <si>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</si>
  <si>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</si>
  <si>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</si>
  <si>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</si>
  <si>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</si>
  <si>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</si>
  <si>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</si>
  <si>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</si>
  <si>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</si>
  <si>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</si>
  <si>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</si>
  <si>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</si>
  <si>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</si>
  <si>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</si>
  <si>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</si>
  <si>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</si>
  <si>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</si>
  <si>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</si>
  <si>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</si>
  <si>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</si>
  <si>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</si>
  <si>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</si>
  <si>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</si>
  <si>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</si>
  <si>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</si>
  <si>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</si>
  <si>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</si>
  <si>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</si>
  <si>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</si>
  <si>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</si>
  <si>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</si>
  <si>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</si>
  <si>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</si>
  <si>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</si>
  <si>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</si>
  <si>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</si>
  <si>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</si>
  <si>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</si>
  <si>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</si>
  <si>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</si>
  <si>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</si>
  <si>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</si>
  <si>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</si>
  <si>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</si>
  <si>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</si>
  <si>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</si>
  <si>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</si>
  <si>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</si>
  <si>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</si>
  <si>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</si>
  <si>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</si>
  <si>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</si>
  <si>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</si>
  <si>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</si>
  <si>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</si>
  <si>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</si>
  <si>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</si>
  <si>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</si>
  <si>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</si>
  <si>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</si>
  <si>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</si>
  <si>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</si>
  <si>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</si>
  <si>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</si>
  <si>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</si>
  <si>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</si>
  <si>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</si>
  <si>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</si>
  <si>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</si>
  <si>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</si>
  <si>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</si>
  <si>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</si>
  <si>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</si>
  <si>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</si>
  <si>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</si>
  <si>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</si>
  <si>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</si>
  <si>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</si>
  <si>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</si>
  <si>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</si>
  <si>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</si>
  <si>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</si>
  <si>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</si>
  <si>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</si>
  <si>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</si>
  <si>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</si>
  <si>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</si>
  <si>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</si>
  <si>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</si>
  <si>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</si>
  <si>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</si>
  <si>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</si>
  <si>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</si>
  <si>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</si>
  <si>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</si>
  <si>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</si>
  <si>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</si>
  <si>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</si>
  <si>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</si>
  <si>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</si>
  <si>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</si>
  <si>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</si>
  <si>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</si>
  <si>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</si>
  <si>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</si>
  <si>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</si>
  <si>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</si>
  <si>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</si>
  <si>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</si>
  <si>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</si>
  <si>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</si>
  <si>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</si>
  <si>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</si>
  <si>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</si>
  <si>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</si>
  <si>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</si>
  <si>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</si>
  <si>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</si>
  <si>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</si>
  <si>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</si>
  <si>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</si>
  <si>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</si>
  <si>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</si>
  <si>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</si>
  <si>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</si>
  <si>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</si>
  <si>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</si>
  <si>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</si>
  <si>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</si>
  <si>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</si>
  <si>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</si>
  <si>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</si>
  <si>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</si>
  <si>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</si>
  <si>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</si>
  <si>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</si>
  <si>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</si>
  <si>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</si>
  <si>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</si>
  <si>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</si>
  <si>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</si>
  <si>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</si>
  <si>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</si>
  <si>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</si>
  <si>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</si>
  <si>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</si>
  <si>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</si>
  <si>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</si>
  <si>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</si>
  <si>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</si>
  <si>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</si>
  <si>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</si>
  <si>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</si>
  <si>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</si>
  <si>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</si>
  <si>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</si>
  <si>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</si>
  <si>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</si>
  <si>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</si>
  <si>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</si>
  <si>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</si>
  <si>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</si>
  <si>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</si>
  <si>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</si>
  <si>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</si>
  <si>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</si>
  <si>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</si>
  <si>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</si>
  <si>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</si>
  <si>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</si>
  <si>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</si>
  <si>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</si>
  <si>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</si>
  <si>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</si>
  <si>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</si>
  <si>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</si>
  <si>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</si>
  <si>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</si>
  <si>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</si>
  <si>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</si>
  <si>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</si>
  <si>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</si>
  <si>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</si>
  <si>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</si>
  <si>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</si>
  <si>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</si>
  <si>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</si>
  <si>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</si>
  <si>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</si>
  <si>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</si>
  <si>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</si>
  <si>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</si>
  <si>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</si>
  <si>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</si>
  <si>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</si>
  <si>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</si>
  <si>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</si>
  <si>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</si>
  <si>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</si>
  <si>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</si>
  <si>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</si>
  <si>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</si>
  <si>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</si>
  <si>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</si>
  <si>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</si>
  <si>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</si>
  <si>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</si>
  <si>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</si>
  <si>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</si>
  <si>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</si>
  <si>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</si>
  <si>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</si>
  <si>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</si>
  <si>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</si>
  <si>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</si>
  <si>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</si>
  <si>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</si>
  <si>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</si>
  <si>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</si>
  <si>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</si>
  <si>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</si>
  <si>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</si>
  <si>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</si>
  <si>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</si>
  <si>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</si>
  <si>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</si>
  <si>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</si>
  <si>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</si>
  <si>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</si>
  <si>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</si>
  <si>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</si>
  <si>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</si>
  <si>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</si>
  <si>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</si>
  <si>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</si>
  <si>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</si>
  <si>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</si>
  <si>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</si>
  <si>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</si>
  <si>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</si>
  <si>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</si>
  <si>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</si>
  <si>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</si>
  <si>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</si>
  <si>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</si>
  <si>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</si>
  <si>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</si>
  <si>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</si>
  <si>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</si>
  <si>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</si>
  <si>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</si>
  <si>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</si>
  <si>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</si>
  <si>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</si>
  <si>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</si>
  <si>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</si>
  <si>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</si>
  <si>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</si>
  <si>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</si>
  <si>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</si>
  <si>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</si>
  <si>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</si>
  <si>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</si>
  <si>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</si>
  <si>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</si>
  <si>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</si>
  <si>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</si>
  <si>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</si>
  <si>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</si>
  <si>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</si>
  <si>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</si>
  <si>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</si>
  <si>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</si>
  <si>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</si>
  <si>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</si>
  <si>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</si>
  <si>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</si>
  <si>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</si>
  <si>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</si>
  <si>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</si>
  <si>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</si>
  <si>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</si>
  <si>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</si>
  <si>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</si>
  <si>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</si>
  <si>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</si>
  <si>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</si>
  <si>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</si>
  <si>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</si>
  <si>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</si>
  <si>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</si>
  <si>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</si>
  <si>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</si>
  <si>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</si>
  <si>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</si>
  <si>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</si>
  <si>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</si>
  <si>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</si>
  <si>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</si>
  <si>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</si>
  <si>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</si>
  <si>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</si>
  <si>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</si>
  <si>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</si>
  <si>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</si>
  <si>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</si>
  <si>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</si>
  <si>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</si>
  <si>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</si>
  <si>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</si>
  <si>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</si>
  <si>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</si>
  <si>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</si>
  <si>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</si>
  <si>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</si>
  <si>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</si>
  <si>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</si>
  <si>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</si>
  <si>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</si>
  <si>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</si>
  <si>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</si>
  <si>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</si>
  <si>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</si>
  <si>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</si>
  <si>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</si>
  <si>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</si>
  <si>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</si>
  <si>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</si>
  <si>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</si>
  <si>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</si>
  <si>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</si>
  <si>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</si>
  <si>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</si>
  <si>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</si>
  <si>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</si>
  <si>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</si>
  <si>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</si>
  <si>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</si>
  <si>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</si>
  <si>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</si>
  <si>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</si>
  <si>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</si>
  <si>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</si>
  <si>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</si>
  <si>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</si>
  <si>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</si>
  <si>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</si>
  <si>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</si>
  <si>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</si>
  <si>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</si>
  <si>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</si>
  <si>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</si>
  <si>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</si>
  <si>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</si>
  <si>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</si>
  <si>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</si>
  <si>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</si>
  <si>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</si>
  <si>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</si>
  <si>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</si>
  <si>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</si>
  <si>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</si>
  <si>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</si>
  <si>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</si>
  <si>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</si>
  <si>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</si>
  <si>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</si>
  <si>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</si>
  <si>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</si>
  <si>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</si>
  <si>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</si>
  <si>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</si>
  <si>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</si>
  <si>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</si>
  <si>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</si>
  <si>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</si>
  <si>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</si>
  <si>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</si>
  <si>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</si>
  <si>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</si>
  <si>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</si>
  <si>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</si>
  <si>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</si>
  <si>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</si>
  <si>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</si>
  <si>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</si>
  <si>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</si>
  <si>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</si>
  <si>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</si>
  <si>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</si>
  <si>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</si>
  <si>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</si>
  <si>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</si>
  <si>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</si>
  <si>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</si>
  <si>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</si>
  <si>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</si>
  <si>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</si>
  <si>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</si>
  <si>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</si>
  <si>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</si>
  <si>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</si>
  <si>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</si>
  <si>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</si>
  <si>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</si>
  <si>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</si>
  <si>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</si>
  <si>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</si>
  <si>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</si>
  <si>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</si>
  <si>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</si>
  <si>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</si>
  <si>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</si>
  <si>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</si>
  <si>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</si>
  <si>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</si>
  <si>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</si>
  <si>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</si>
  <si>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</si>
  <si>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</si>
  <si>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</si>
  <si>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</si>
  <si>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</si>
  <si>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</si>
  <si>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</si>
  <si>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</si>
  <si>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</si>
  <si>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</si>
  <si>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</si>
  <si>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</si>
  <si>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</si>
  <si>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</si>
  <si>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</si>
  <si>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</si>
  <si>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</si>
  <si>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</si>
  <si>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</si>
  <si>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</si>
  <si>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</si>
  <si>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</si>
  <si>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</si>
  <si>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</si>
  <si>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</si>
  <si>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</si>
  <si>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</si>
  <si>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</si>
  <si>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</si>
  <si>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</si>
  <si>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</si>
  <si>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</si>
  <si>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</si>
  <si>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</si>
  <si>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</si>
  <si>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</si>
  <si>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</si>
  <si>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</si>
  <si>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</si>
  <si>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</si>
  <si>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</si>
  <si>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</si>
  <si>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</si>
  <si>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</si>
  <si>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</si>
  <si>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</si>
  <si>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</si>
  <si>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</si>
  <si>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</si>
  <si>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</si>
  <si>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</si>
  <si>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</si>
  <si>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</si>
  <si>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</si>
  <si>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</si>
  <si>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</si>
  <si>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</si>
  <si>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</si>
  <si>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</si>
  <si>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</si>
  <si>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</si>
  <si>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</si>
  <si>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</si>
  <si>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</si>
  <si>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</si>
  <si>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</si>
  <si>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</si>
  <si>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</si>
  <si>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</si>
  <si>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</si>
  <si>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</si>
  <si>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</si>
  <si>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</si>
  <si>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</si>
  <si>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</si>
  <si>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</si>
  <si>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</si>
  <si>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</si>
  <si>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</si>
  <si>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</si>
  <si>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</si>
  <si>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</si>
  <si>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</si>
  <si>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</si>
  <si>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</si>
  <si>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</si>
  <si>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</si>
  <si>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</si>
  <si>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</si>
  <si>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</si>
  <si>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</si>
  <si>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</si>
  <si>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</si>
  <si>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</si>
  <si>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</si>
  <si>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</si>
  <si>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</si>
  <si>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</si>
  <si>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</si>
  <si>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</si>
  <si>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</si>
  <si>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</si>
  <si>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</si>
  <si>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</si>
  <si>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</si>
  <si>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</si>
  <si>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</si>
  <si>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</si>
  <si>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</si>
  <si>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</si>
  <si>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</si>
  <si>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</si>
  <si>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</si>
  <si>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</si>
  <si>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</si>
  <si>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</si>
  <si>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</si>
  <si>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</si>
  <si>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</si>
  <si>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</si>
  <si>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</si>
  <si>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</si>
  <si>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</si>
  <si>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</si>
  <si>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</si>
  <si>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</si>
  <si>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</si>
  <si>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</si>
  <si>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</si>
  <si>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</si>
  <si>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</si>
  <si>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</si>
  <si>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</si>
  <si>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</si>
  <si>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</si>
  <si>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</si>
  <si>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</si>
  <si>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</si>
  <si>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</si>
  <si>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</si>
  <si>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</si>
  <si>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</si>
  <si>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</si>
  <si>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</si>
  <si>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</si>
  <si>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</si>
  <si>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</si>
  <si>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</si>
  <si>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</si>
  <si>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</si>
  <si>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</si>
  <si>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</si>
  <si>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</si>
  <si>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</si>
  <si>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</si>
  <si>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</si>
  <si>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</si>
  <si>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</si>
  <si>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</si>
  <si>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</si>
  <si>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</si>
  <si>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</si>
  <si>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</si>
  <si>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</si>
  <si>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</si>
  <si>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</si>
  <si>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</si>
  <si>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</si>
  <si>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</si>
  <si>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</si>
  <si>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</si>
  <si>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</si>
  <si>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</si>
  <si>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</si>
  <si>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</si>
  <si>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</si>
  <si>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</si>
  <si>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</si>
  <si>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</si>
  <si>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</si>
  <si>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</si>
  <si>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</si>
  <si>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</si>
  <si>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</si>
  <si>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</si>
  <si>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</si>
  <si>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</si>
  <si>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</si>
  <si>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</si>
  <si>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</si>
  <si>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</si>
  <si>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</si>
  <si>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</si>
  <si>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</si>
  <si>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</si>
  <si>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</si>
  <si>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</si>
  <si>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</si>
  <si>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</si>
  <si>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</si>
  <si>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</si>
  <si>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</si>
  <si>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</si>
  <si>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</si>
  <si>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</si>
  <si>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</si>
  <si>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</si>
  <si>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</si>
  <si>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</si>
  <si>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</si>
  <si>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</si>
  <si>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</si>
  <si>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</si>
  <si>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</si>
  <si>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</si>
  <si>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</si>
  <si>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</si>
  <si>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</si>
  <si>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</si>
  <si>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</si>
  <si>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</si>
  <si>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</si>
  <si>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</si>
  <si>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</si>
  <si>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</si>
  <si>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</si>
  <si>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</si>
  <si>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</si>
  <si>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</si>
  <si>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</si>
  <si>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</si>
  <si>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</si>
  <si>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</si>
  <si>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</si>
  <si>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</si>
  <si>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</si>
  <si>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</si>
  <si>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</si>
  <si>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</si>
  <si>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</si>
  <si>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</si>
  <si>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</si>
  <si>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</si>
  <si>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</si>
  <si>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</si>
  <si>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</si>
  <si>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</si>
  <si>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</si>
  <si>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</si>
  <si>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</si>
  <si>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</si>
  <si>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</si>
  <si>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</si>
  <si>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</si>
  <si>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</si>
  <si>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</si>
  <si>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</si>
  <si>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</si>
  <si>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</si>
  <si>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</si>
  <si>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</si>
  <si>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</si>
  <si>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</si>
  <si>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</si>
  <si>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</si>
  <si>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</si>
  <si>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</si>
  <si>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</si>
  <si>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</si>
  <si>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</si>
  <si>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</si>
  <si>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</si>
  <si>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</si>
  <si>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</si>
  <si>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</si>
  <si>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</si>
  <si>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</si>
  <si>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</si>
  <si>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</si>
  <si>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</si>
  <si>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</si>
  <si>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</si>
  <si>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</si>
  <si>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</si>
  <si>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</si>
  <si>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</si>
  <si>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</si>
  <si>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</si>
  <si>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</si>
  <si>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</si>
  <si>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</si>
  <si>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</si>
  <si>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</si>
  <si>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</si>
  <si>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</si>
  <si>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</si>
  <si>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</si>
  <si>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</si>
  <si>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</si>
  <si>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</si>
  <si>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</si>
  <si>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</si>
  <si>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</si>
  <si>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</si>
  <si>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</si>
  <si>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</si>
  <si>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</si>
  <si>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</si>
  <si>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</si>
  <si>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</si>
  <si>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</si>
  <si>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</si>
  <si>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</si>
  <si>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</si>
  <si>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</si>
  <si>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</si>
  <si>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</si>
  <si>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</si>
  <si>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</si>
  <si>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</si>
  <si>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</si>
  <si>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</si>
  <si>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</si>
  <si>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</si>
  <si>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</si>
  <si>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</si>
  <si>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</si>
  <si>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</si>
  <si>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</si>
  <si>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</si>
  <si>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</si>
  <si>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</si>
  <si>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</si>
  <si>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</si>
  <si>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</si>
  <si>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</si>
  <si>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</si>
  <si>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</si>
  <si>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</si>
  <si>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</si>
  <si>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</si>
  <si>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</si>
  <si>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</si>
  <si>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</si>
  <si>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</si>
  <si>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</si>
  <si>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</si>
  <si>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</si>
  <si>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</si>
  <si>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</si>
  <si>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</si>
  <si>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</si>
  <si>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</si>
  <si>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</si>
  <si>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</si>
  <si>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</si>
  <si>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</si>
  <si>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</si>
  <si>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</si>
  <si>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</si>
  <si>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</si>
  <si>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</si>
  <si>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</si>
  <si>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</si>
  <si>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</si>
  <si>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</si>
  <si>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</si>
  <si>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</si>
  <si>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</si>
  <si>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</si>
  <si>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</si>
  <si>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</si>
  <si>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</si>
  <si>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</si>
  <si>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</si>
  <si>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</si>
  <si>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</si>
  <si>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</si>
  <si>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</si>
  <si>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</si>
  <si>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</si>
  <si>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</si>
  <si>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</si>
  <si>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</si>
  <si>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</si>
  <si>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</si>
  <si>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</si>
  <si>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</si>
  <si>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</si>
  <si>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</si>
  <si>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</si>
  <si>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</si>
  <si>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</si>
  <si>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</si>
  <si>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</si>
  <si>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</si>
  <si>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</si>
  <si>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</si>
  <si>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</si>
  <si>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</si>
  <si>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</si>
  <si>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</si>
  <si>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</si>
  <si>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</si>
  <si>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</si>
  <si>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</si>
  <si>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</si>
  <si>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</si>
  <si>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</si>
  <si>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</si>
  <si>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</si>
  <si>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</si>
  <si>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</si>
  <si>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</si>
  <si>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</si>
  <si>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</si>
  <si>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</si>
  <si>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</si>
  <si>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</si>
  <si>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</si>
  <si>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</si>
  <si>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</si>
  <si>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</si>
  <si>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</si>
  <si>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</si>
  <si>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</si>
  <si>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</si>
  <si>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</si>
  <si>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</si>
  <si>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</si>
  <si>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</si>
  <si>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</si>
  <si>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</si>
  <si>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</si>
  <si>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</si>
  <si>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</si>
  <si>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</si>
  <si>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</si>
  <si>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</si>
  <si>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</si>
  <si>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</si>
  <si>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</si>
  <si>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</si>
  <si>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</si>
  <si>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</si>
  <si>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</si>
  <si>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</si>
  <si>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</si>
  <si>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</si>
  <si>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</si>
  <si>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</si>
  <si>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</si>
  <si>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</si>
  <si>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</si>
  <si>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</si>
  <si>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</si>
  <si>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</si>
  <si>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</si>
  <si>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</si>
  <si>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</si>
  <si>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</si>
  <si>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</si>
  <si>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</si>
  <si>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</si>
  <si>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</si>
  <si>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</si>
  <si>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</si>
  <si>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</si>
  <si>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</si>
  <si>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</si>
  <si>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</si>
  <si>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</si>
  <si>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</si>
  <si>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</si>
  <si>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</si>
  <si>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</si>
  <si>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</si>
  <si>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</si>
  <si>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</si>
  <si>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</si>
  <si>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</si>
  <si>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</si>
  <si>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</si>
  <si>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</si>
  <si>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</si>
  <si>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</si>
  <si>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</si>
  <si>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</si>
  <si>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</si>
  <si>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</si>
  <si>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</si>
  <si>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</si>
  <si>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</si>
  <si>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</si>
  <si>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</si>
  <si>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</si>
  <si>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</si>
  <si>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</si>
  <si>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</si>
  <si>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</si>
  <si>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</si>
  <si>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</si>
  <si>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</si>
  <si>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</si>
  <si>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</si>
  <si>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</si>
  <si>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</si>
  <si>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</si>
  <si>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</si>
  <si>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</si>
  <si>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</si>
  <si>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</si>
  <si>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</si>
  <si>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</si>
  <si>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</si>
  <si>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</si>
  <si>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</si>
  <si>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</si>
  <si>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</si>
  <si>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</si>
  <si>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</si>
  <si>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</si>
  <si>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</si>
  <si>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</si>
  <si>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</si>
  <si>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</si>
  <si>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</si>
  <si>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</si>
  <si>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</si>
  <si>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</si>
  <si>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</si>
  <si>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</si>
  <si>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</si>
  <si>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</si>
  <si>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</si>
  <si>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</si>
  <si>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</si>
  <si>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</si>
  <si>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</si>
  <si>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</si>
  <si>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</si>
  <si>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</si>
  <si>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</si>
  <si>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</si>
  <si>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</si>
  <si>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</si>
  <si>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</si>
  <si>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</si>
  <si>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</si>
  <si>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</si>
  <si>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</si>
  <si>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</si>
  <si>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</si>
  <si>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</si>
  <si>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</si>
  <si>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</si>
  <si>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</si>
  <si>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</si>
  <si>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</si>
  <si>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</si>
  <si>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</si>
  <si>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</si>
  <si>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</si>
  <si>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</si>
  <si>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</si>
  <si>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</si>
  <si>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</si>
  <si>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</si>
  <si>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</si>
  <si>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</si>
  <si>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</si>
  <si>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</si>
  <si>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</si>
  <si>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</si>
  <si>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</si>
  <si>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</si>
  <si>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</si>
  <si>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</si>
  <si>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</si>
  <si>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</si>
  <si>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</si>
  <si>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</si>
  <si>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</si>
  <si>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</si>
  <si>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</si>
  <si>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</si>
  <si>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</si>
  <si>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</si>
  <si>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</si>
  <si>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</si>
  <si>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</si>
  <si>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</si>
  <si>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</si>
  <si>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</si>
  <si>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</si>
  <si>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</si>
  <si>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</si>
  <si>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</si>
  <si>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</si>
  <si>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</si>
  <si>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</si>
  <si>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</si>
  <si>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</si>
  <si>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25.99
27.33
27.33
27.33
27.33
27.33
27.33
27.33
27.33
26.51
27.33
27.33
27.33
27.33
27.33
27.33
26.51
28.25
22.29
26.51
27.33
22.29
27.33
27.33
27.33
27.33
27.33
22.29
22.29
22.29
27.33
22.29
22.29
28.14
26.51</t>
  </si>
  <si>
    <t>Поставка электротехнических товаров</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</si>
  <si>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</si>
  <si>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796
796
796
796
796
796
796
796
796
796
796
796
796
796
796
796
796
796
796
796
796
778
796
796
796
796
796
778
778
796
778
778
778
778
796</t>
  </si>
  <si>
    <t>1
1
1
1
2
2
4
8
8
1
2
4
2
4
4
2
2
2
6
1
1
1
20
40
40
50
50
10
1
50
2
1
1
1
2</t>
  </si>
  <si>
    <t>26.51
26.51
26.51
26.51
26.51
26.51
26.51
26.51</t>
  </si>
  <si>
    <t>26.51.52.130
26.51.51.110
26.51.51.110
26.51.52.130
26.51.52.130
26.51.52.130
26.51.70.190
26.51.70.190</t>
  </si>
  <si>
    <t>Поставка комплектов заделки стыков с термомуфтой для Евпаторийского филиала</t>
  </si>
  <si>
    <t>22.21.41.115
22.21.41.115</t>
  </si>
  <si>
    <t>Поставка матов компенсационных полиэтиленовых</t>
  </si>
  <si>
    <t>150
20</t>
  </si>
  <si>
    <t>344</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</si>
  <si>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</si>
  <si>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</si>
  <si>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</si>
  <si>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</si>
  <si>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</si>
  <si>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</si>
  <si>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</si>
  <si>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</si>
  <si>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</si>
  <si>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</si>
  <si>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</si>
  <si>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</si>
  <si>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</si>
  <si>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</si>
  <si>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</si>
  <si>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</si>
  <si>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24.10
24.10
24.10</t>
  </si>
  <si>
    <t>24.10.62.213
24.10.62.213
24.10.62.213
24.10.62.213</t>
  </si>
  <si>
    <t>Поставка стального арматурного металлопроката</t>
  </si>
  <si>
    <t>166
166
166</t>
  </si>
  <si>
    <t>60
416
37,1</t>
  </si>
  <si>
    <t>23.63</t>
  </si>
  <si>
    <t>23.63.10.000</t>
  </si>
  <si>
    <t>Поставка бетонной смеси М-300 (В22,5 W6 F100 П4)</t>
  </si>
  <si>
    <t>352</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</si>
  <si>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</si>
  <si>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</si>
  <si>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</si>
  <si>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</si>
  <si>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</si>
  <si>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</si>
  <si>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</si>
  <si>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</si>
  <si>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</si>
  <si>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</si>
  <si>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</si>
  <si>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</si>
  <si>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Оказание услуг по обращению с твердыми коммунальными отходами по промплощадке ул. Дзюбанова, 9 в г. Симферополе</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</si>
  <si>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</si>
  <si>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</si>
  <si>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</si>
  <si>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</si>
  <si>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</si>
  <si>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</si>
  <si>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</si>
  <si>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</si>
  <si>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</si>
  <si>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</si>
  <si>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</si>
  <si>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</si>
  <si>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</si>
  <si>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</si>
  <si>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</si>
  <si>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133
133
133
133
133
133
133</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</si>
  <si>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</si>
  <si>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</si>
  <si>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</si>
  <si>
    <t>1 038 180,00
В том числе объем исполнения долгосрочного договора:
2023 г. - 0,00
2024 г. - 1 038 180,00</t>
  </si>
  <si>
    <t>10 000 000,00
В том числе объем исполнения долгосрочного договора:
2023 г. - 0,00
2024 г. - 10 000 000,00</t>
  </si>
  <si>
    <t>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t>
  </si>
  <si>
    <t>УТВЕРЖДАЮ
НАЧАЛЬНИК УПРАВЛЕНИЯ ЗАКУПОК И МАТЕРИАЛЬНО-ТЕХНИЧЕСКОГО СНАБЖЕНИЯ
___________________ В.Н. Тарасов
"13"декабря 2023 года</t>
  </si>
  <si>
    <t>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t>
  </si>
  <si>
    <t>1 600 000,00
В том числе объем исполнения долгосрочного договора:
2023 - 0,00
2024 - 1 466 666,67
2025 - 133 333,33</t>
  </si>
  <si>
    <t>61.10
61.10
61.10
61.10
61.10
61.10
61.10
61.10
61.10
61.10
61.10
61.10
61.10
61.10
61.10
61.10
61.10
61.10
61.10
61.10
61.10
61.10
61.10
61.10
61.10
61.10
61.10
61.10
61.10
61.10
61.10
61.10
61.10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</si>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</sst>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44">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0" fontId="0" fillId="0" borderId="4" xfId="0" applyFill="1" applyBorder="1" applyAlignment="1">
      <alignment horizontal="center" vertical="center" wrapText="1"/>
    </xf>
    <xf numFmtId="17" fontId="2" fillId="0" borderId="7"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9" fillId="0" borderId="2" xfId="0" applyFont="1" applyBorder="1" applyAlignment="1">
      <alignment horizontal="left"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Fill="1" applyBorder="1" applyAlignment="1">
      <alignment horizont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92"/>
  <sheetViews>
    <sheetView tabSelected="1" topLeftCell="A389" zoomScale="80" zoomScaleNormal="80" workbookViewId="0">
      <selection activeCell="I393" sqref="I393"/>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17" style="3" customWidth="1"/>
    <col min="9" max="9" width="23.71093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333" t="s">
        <v>1447</v>
      </c>
      <c r="W1" s="333"/>
      <c r="X1" s="333"/>
      <c r="Y1" s="333"/>
      <c r="Z1" s="333"/>
    </row>
    <row r="2" spans="1:26" s="1" customFormat="1" ht="80.25" customHeight="1" x14ac:dyDescent="0.25">
      <c r="F2" s="6"/>
      <c r="G2" s="2"/>
      <c r="H2" s="3"/>
      <c r="I2" s="3"/>
      <c r="V2" s="333"/>
      <c r="W2" s="333"/>
      <c r="X2" s="333"/>
      <c r="Y2" s="333"/>
      <c r="Z2" s="333"/>
    </row>
    <row r="3" spans="1:26" s="4" customFormat="1" ht="15.75" x14ac:dyDescent="0.25">
      <c r="A3" s="334" t="s">
        <v>410</v>
      </c>
      <c r="B3" s="334"/>
      <c r="C3" s="334"/>
      <c r="D3" s="334"/>
      <c r="E3" s="334"/>
      <c r="F3" s="334"/>
      <c r="G3" s="334"/>
      <c r="H3" s="334"/>
      <c r="I3" s="334"/>
      <c r="J3" s="334"/>
      <c r="K3" s="334"/>
      <c r="L3" s="334"/>
      <c r="M3" s="334"/>
      <c r="N3" s="334"/>
      <c r="O3" s="334"/>
      <c r="P3" s="334"/>
      <c r="Q3" s="334"/>
      <c r="R3" s="334"/>
      <c r="S3" s="335"/>
      <c r="T3" s="335"/>
      <c r="U3" s="335"/>
      <c r="V3" s="335"/>
      <c r="W3" s="335"/>
      <c r="X3" s="335"/>
      <c r="Y3" s="335"/>
      <c r="Z3" s="335"/>
    </row>
    <row r="4" spans="1:26" s="4" customFormat="1" ht="15.75" x14ac:dyDescent="0.25">
      <c r="A4" s="336"/>
      <c r="B4" s="336"/>
      <c r="C4" s="336"/>
      <c r="D4" s="336"/>
      <c r="E4" s="336"/>
      <c r="F4" s="336"/>
      <c r="G4" s="336"/>
      <c r="H4" s="336"/>
      <c r="I4" s="336"/>
      <c r="J4" s="336"/>
      <c r="K4" s="336"/>
      <c r="L4" s="336"/>
      <c r="M4" s="336"/>
      <c r="N4" s="336"/>
      <c r="O4" s="336"/>
      <c r="P4" s="336"/>
      <c r="Q4" s="336"/>
      <c r="R4" s="336"/>
      <c r="S4" s="337"/>
      <c r="T4" s="337"/>
      <c r="U4" s="337"/>
      <c r="V4" s="337"/>
      <c r="W4" s="337"/>
      <c r="X4" s="337"/>
      <c r="Y4" s="337"/>
      <c r="Z4" s="337"/>
    </row>
    <row r="5" spans="1:26" s="4" customFormat="1" ht="15.75" x14ac:dyDescent="0.25">
      <c r="A5" s="316" t="s">
        <v>34</v>
      </c>
      <c r="B5" s="316"/>
      <c r="C5" s="316"/>
      <c r="D5" s="316"/>
      <c r="E5" s="316"/>
      <c r="F5" s="316" t="s">
        <v>35</v>
      </c>
      <c r="G5" s="316"/>
      <c r="H5" s="316"/>
      <c r="I5" s="316"/>
      <c r="J5" s="316"/>
      <c r="K5" s="316"/>
      <c r="L5" s="316"/>
      <c r="M5" s="316"/>
      <c r="N5" s="316"/>
      <c r="O5" s="316"/>
      <c r="P5" s="316"/>
      <c r="Q5" s="316"/>
      <c r="R5" s="316"/>
      <c r="S5" s="329"/>
      <c r="T5" s="329"/>
      <c r="U5" s="329"/>
      <c r="V5" s="329"/>
      <c r="W5" s="329"/>
      <c r="X5" s="329"/>
      <c r="Y5" s="329"/>
      <c r="Z5" s="329"/>
    </row>
    <row r="6" spans="1:26" s="4" customFormat="1" ht="15.75" x14ac:dyDescent="0.25">
      <c r="A6" s="316" t="s">
        <v>36</v>
      </c>
      <c r="B6" s="316"/>
      <c r="C6" s="316"/>
      <c r="D6" s="316"/>
      <c r="E6" s="316"/>
      <c r="F6" s="316" t="s">
        <v>37</v>
      </c>
      <c r="G6" s="316"/>
      <c r="H6" s="316"/>
      <c r="I6" s="316"/>
      <c r="J6" s="316"/>
      <c r="K6" s="316"/>
      <c r="L6" s="316"/>
      <c r="M6" s="316"/>
      <c r="N6" s="316"/>
      <c r="O6" s="316"/>
      <c r="P6" s="316"/>
      <c r="Q6" s="316"/>
      <c r="R6" s="316"/>
      <c r="S6" s="329"/>
      <c r="T6" s="329"/>
      <c r="U6" s="329"/>
      <c r="V6" s="329"/>
      <c r="W6" s="329"/>
      <c r="X6" s="329"/>
      <c r="Y6" s="329"/>
      <c r="Z6" s="329"/>
    </row>
    <row r="7" spans="1:26" s="4" customFormat="1" ht="15.75" x14ac:dyDescent="0.25">
      <c r="A7" s="316" t="s">
        <v>38</v>
      </c>
      <c r="B7" s="316"/>
      <c r="C7" s="316"/>
      <c r="D7" s="316"/>
      <c r="E7" s="316"/>
      <c r="F7" s="340" t="s">
        <v>63</v>
      </c>
      <c r="G7" s="340"/>
      <c r="H7" s="340"/>
      <c r="I7" s="340"/>
      <c r="J7" s="340"/>
      <c r="K7" s="340"/>
      <c r="L7" s="340"/>
      <c r="M7" s="340"/>
      <c r="N7" s="340"/>
      <c r="O7" s="340"/>
      <c r="P7" s="340"/>
      <c r="Q7" s="340"/>
      <c r="R7" s="340"/>
      <c r="S7" s="329"/>
      <c r="T7" s="329"/>
      <c r="U7" s="329"/>
      <c r="V7" s="329"/>
      <c r="W7" s="329"/>
      <c r="X7" s="329"/>
      <c r="Y7" s="329"/>
      <c r="Z7" s="329"/>
    </row>
    <row r="8" spans="1:26" s="4" customFormat="1" ht="15.75" x14ac:dyDescent="0.25">
      <c r="A8" s="316" t="s">
        <v>39</v>
      </c>
      <c r="B8" s="316"/>
      <c r="C8" s="316"/>
      <c r="D8" s="316"/>
      <c r="E8" s="316"/>
      <c r="F8" s="341" t="s">
        <v>70</v>
      </c>
      <c r="G8" s="342"/>
      <c r="H8" s="342"/>
      <c r="I8" s="342"/>
      <c r="J8" s="342"/>
      <c r="K8" s="342"/>
      <c r="L8" s="342"/>
      <c r="M8" s="342"/>
      <c r="N8" s="342"/>
      <c r="O8" s="342"/>
      <c r="P8" s="342"/>
      <c r="Q8" s="342"/>
      <c r="R8" s="342"/>
      <c r="S8" s="329"/>
      <c r="T8" s="329"/>
      <c r="U8" s="329"/>
      <c r="V8" s="329"/>
      <c r="W8" s="329"/>
      <c r="X8" s="329"/>
      <c r="Y8" s="329"/>
      <c r="Z8" s="329"/>
    </row>
    <row r="9" spans="1:26" s="4" customFormat="1" ht="15.75" x14ac:dyDescent="0.25">
      <c r="A9" s="316" t="s">
        <v>40</v>
      </c>
      <c r="B9" s="316"/>
      <c r="C9" s="316"/>
      <c r="D9" s="316"/>
      <c r="E9" s="316"/>
      <c r="F9" s="316">
        <v>9102028499</v>
      </c>
      <c r="G9" s="316"/>
      <c r="H9" s="316"/>
      <c r="I9" s="316"/>
      <c r="J9" s="316"/>
      <c r="K9" s="316"/>
      <c r="L9" s="316"/>
      <c r="M9" s="316"/>
      <c r="N9" s="316"/>
      <c r="O9" s="316"/>
      <c r="P9" s="316"/>
      <c r="Q9" s="316"/>
      <c r="R9" s="316"/>
      <c r="S9" s="329"/>
      <c r="T9" s="329"/>
      <c r="U9" s="329"/>
      <c r="V9" s="329"/>
      <c r="W9" s="329"/>
      <c r="X9" s="329"/>
      <c r="Y9" s="329"/>
      <c r="Z9" s="329"/>
    </row>
    <row r="10" spans="1:26" s="4" customFormat="1" ht="15.75" x14ac:dyDescent="0.25">
      <c r="A10" s="316" t="s">
        <v>41</v>
      </c>
      <c r="B10" s="316"/>
      <c r="C10" s="316"/>
      <c r="D10" s="316"/>
      <c r="E10" s="316"/>
      <c r="F10" s="316">
        <v>910201001</v>
      </c>
      <c r="G10" s="316"/>
      <c r="H10" s="316"/>
      <c r="I10" s="316"/>
      <c r="J10" s="316"/>
      <c r="K10" s="316"/>
      <c r="L10" s="316"/>
      <c r="M10" s="316"/>
      <c r="N10" s="316"/>
      <c r="O10" s="316"/>
      <c r="P10" s="316"/>
      <c r="Q10" s="316"/>
      <c r="R10" s="316"/>
      <c r="S10" s="329"/>
      <c r="T10" s="329"/>
      <c r="U10" s="329"/>
      <c r="V10" s="329"/>
      <c r="W10" s="329"/>
      <c r="X10" s="329"/>
      <c r="Y10" s="329"/>
      <c r="Z10" s="329"/>
    </row>
    <row r="11" spans="1:26" s="4" customFormat="1" ht="15.75" x14ac:dyDescent="0.25">
      <c r="A11" s="316" t="s">
        <v>42</v>
      </c>
      <c r="B11" s="316"/>
      <c r="C11" s="316"/>
      <c r="D11" s="316"/>
      <c r="E11" s="316"/>
      <c r="F11" s="316">
        <v>35000000000</v>
      </c>
      <c r="G11" s="316"/>
      <c r="H11" s="316"/>
      <c r="I11" s="316"/>
      <c r="J11" s="316"/>
      <c r="K11" s="316"/>
      <c r="L11" s="316"/>
      <c r="M11" s="316"/>
      <c r="N11" s="316"/>
      <c r="O11" s="316"/>
      <c r="P11" s="316"/>
      <c r="Q11" s="316"/>
      <c r="R11" s="316"/>
      <c r="S11" s="329"/>
      <c r="T11" s="329"/>
      <c r="U11" s="329"/>
      <c r="V11" s="329"/>
      <c r="W11" s="329"/>
      <c r="X11" s="329"/>
      <c r="Y11" s="329"/>
      <c r="Z11" s="329"/>
    </row>
    <row r="13" spans="1:26" ht="12.75" customHeight="1" x14ac:dyDescent="0.2">
      <c r="A13" s="327" t="s">
        <v>0</v>
      </c>
      <c r="B13" s="327" t="s">
        <v>1</v>
      </c>
      <c r="C13" s="327" t="s">
        <v>2</v>
      </c>
      <c r="D13" s="319" t="s">
        <v>129</v>
      </c>
      <c r="E13" s="326" t="s">
        <v>3</v>
      </c>
      <c r="F13" s="326"/>
      <c r="G13" s="326"/>
      <c r="H13" s="326"/>
      <c r="I13" s="326"/>
      <c r="J13" s="326"/>
      <c r="K13" s="326"/>
      <c r="L13" s="326"/>
      <c r="M13" s="326"/>
      <c r="N13" s="326"/>
      <c r="O13" s="326"/>
      <c r="P13" s="327" t="s">
        <v>4</v>
      </c>
      <c r="Q13" s="327" t="s">
        <v>5</v>
      </c>
      <c r="R13" s="327"/>
      <c r="S13" s="327"/>
      <c r="T13" s="327"/>
      <c r="U13" s="327"/>
      <c r="V13" s="327" t="s">
        <v>14</v>
      </c>
      <c r="W13" s="322" t="s">
        <v>15</v>
      </c>
      <c r="X13" s="322" t="s">
        <v>16</v>
      </c>
      <c r="Y13" s="322" t="s">
        <v>17</v>
      </c>
      <c r="Z13" s="322" t="s">
        <v>18</v>
      </c>
    </row>
    <row r="14" spans="1:26" ht="15" customHeight="1" x14ac:dyDescent="0.2">
      <c r="A14" s="327"/>
      <c r="B14" s="327"/>
      <c r="C14" s="327"/>
      <c r="D14" s="320"/>
      <c r="E14" s="327"/>
      <c r="F14" s="326"/>
      <c r="G14" s="326"/>
      <c r="H14" s="326"/>
      <c r="I14" s="326"/>
      <c r="J14" s="326"/>
      <c r="K14" s="326"/>
      <c r="L14" s="326"/>
      <c r="M14" s="326"/>
      <c r="N14" s="326"/>
      <c r="O14" s="326"/>
      <c r="P14" s="327"/>
      <c r="Q14" s="327"/>
      <c r="R14" s="327"/>
      <c r="S14" s="327"/>
      <c r="T14" s="327"/>
      <c r="U14" s="327"/>
      <c r="V14" s="327"/>
      <c r="W14" s="323"/>
      <c r="X14" s="323"/>
      <c r="Y14" s="323"/>
      <c r="Z14" s="323"/>
    </row>
    <row r="15" spans="1:26" ht="15" customHeight="1" x14ac:dyDescent="0.2">
      <c r="A15" s="327"/>
      <c r="B15" s="327"/>
      <c r="C15" s="327"/>
      <c r="D15" s="320"/>
      <c r="E15" s="326" t="s">
        <v>20</v>
      </c>
      <c r="F15" s="327" t="s">
        <v>21</v>
      </c>
      <c r="G15" s="327" t="s">
        <v>22</v>
      </c>
      <c r="H15" s="327"/>
      <c r="I15" s="327" t="s">
        <v>25</v>
      </c>
      <c r="J15" s="330" t="s">
        <v>28</v>
      </c>
      <c r="K15" s="330"/>
      <c r="L15" s="327" t="s">
        <v>140</v>
      </c>
      <c r="M15" s="322" t="s">
        <v>139</v>
      </c>
      <c r="N15" s="327" t="s">
        <v>6</v>
      </c>
      <c r="O15" s="327"/>
      <c r="P15" s="327"/>
      <c r="Q15" s="327"/>
      <c r="R15" s="327" t="s">
        <v>19</v>
      </c>
      <c r="S15" s="325" t="s">
        <v>60</v>
      </c>
      <c r="T15" s="325" t="s">
        <v>7</v>
      </c>
      <c r="U15" s="338" t="s">
        <v>8</v>
      </c>
      <c r="V15" s="327"/>
      <c r="W15" s="323"/>
      <c r="X15" s="323"/>
      <c r="Y15" s="323"/>
      <c r="Z15" s="323"/>
    </row>
    <row r="16" spans="1:26" ht="15" customHeight="1" x14ac:dyDescent="0.2">
      <c r="A16" s="327"/>
      <c r="B16" s="327"/>
      <c r="C16" s="327"/>
      <c r="D16" s="320"/>
      <c r="E16" s="327"/>
      <c r="F16" s="327"/>
      <c r="G16" s="327"/>
      <c r="H16" s="327"/>
      <c r="I16" s="327"/>
      <c r="J16" s="330"/>
      <c r="K16" s="330"/>
      <c r="L16" s="327"/>
      <c r="M16" s="323"/>
      <c r="N16" s="327"/>
      <c r="O16" s="327"/>
      <c r="P16" s="327"/>
      <c r="Q16" s="327"/>
      <c r="R16" s="327"/>
      <c r="S16" s="325"/>
      <c r="T16" s="325"/>
      <c r="U16" s="339"/>
      <c r="V16" s="327"/>
      <c r="W16" s="323"/>
      <c r="X16" s="323"/>
      <c r="Y16" s="323"/>
      <c r="Z16" s="323"/>
    </row>
    <row r="17" spans="1:26" ht="15" customHeight="1" x14ac:dyDescent="0.2">
      <c r="A17" s="327"/>
      <c r="B17" s="327"/>
      <c r="C17" s="327"/>
      <c r="D17" s="320"/>
      <c r="E17" s="327"/>
      <c r="F17" s="327"/>
      <c r="G17" s="327" t="s">
        <v>23</v>
      </c>
      <c r="H17" s="327" t="s">
        <v>24</v>
      </c>
      <c r="I17" s="327"/>
      <c r="J17" s="326" t="s">
        <v>27</v>
      </c>
      <c r="K17" s="326" t="s">
        <v>24</v>
      </c>
      <c r="L17" s="327"/>
      <c r="M17" s="323"/>
      <c r="N17" s="327" t="s">
        <v>87</v>
      </c>
      <c r="O17" s="327" t="s">
        <v>26</v>
      </c>
      <c r="P17" s="327"/>
      <c r="Q17" s="327"/>
      <c r="R17" s="327"/>
      <c r="S17" s="325"/>
      <c r="T17" s="325"/>
      <c r="U17" s="339"/>
      <c r="V17" s="327"/>
      <c r="W17" s="323"/>
      <c r="X17" s="323"/>
      <c r="Y17" s="323"/>
      <c r="Z17" s="323"/>
    </row>
    <row r="18" spans="1:26" ht="15" customHeight="1" x14ac:dyDescent="0.2">
      <c r="A18" s="327"/>
      <c r="B18" s="327"/>
      <c r="C18" s="327"/>
      <c r="D18" s="320"/>
      <c r="E18" s="327"/>
      <c r="F18" s="327"/>
      <c r="G18" s="327"/>
      <c r="H18" s="327"/>
      <c r="I18" s="327"/>
      <c r="J18" s="327"/>
      <c r="K18" s="327"/>
      <c r="L18" s="327"/>
      <c r="M18" s="323"/>
      <c r="N18" s="327"/>
      <c r="O18" s="327"/>
      <c r="P18" s="327"/>
      <c r="Q18" s="327"/>
      <c r="R18" s="327"/>
      <c r="S18" s="325"/>
      <c r="T18" s="325"/>
      <c r="U18" s="339"/>
      <c r="V18" s="327"/>
      <c r="W18" s="323"/>
      <c r="X18" s="323"/>
      <c r="Y18" s="323"/>
      <c r="Z18" s="323"/>
    </row>
    <row r="19" spans="1:26" ht="15" customHeight="1" x14ac:dyDescent="0.2">
      <c r="A19" s="327"/>
      <c r="B19" s="327"/>
      <c r="C19" s="327"/>
      <c r="D19" s="320"/>
      <c r="E19" s="327"/>
      <c r="F19" s="327"/>
      <c r="G19" s="327"/>
      <c r="H19" s="327"/>
      <c r="I19" s="327"/>
      <c r="J19" s="327"/>
      <c r="K19" s="327"/>
      <c r="L19" s="327"/>
      <c r="M19" s="323"/>
      <c r="N19" s="327"/>
      <c r="O19" s="327"/>
      <c r="P19" s="327"/>
      <c r="Q19" s="327"/>
      <c r="R19" s="327"/>
      <c r="S19" s="325"/>
      <c r="T19" s="325"/>
      <c r="U19" s="339"/>
      <c r="V19" s="327"/>
      <c r="W19" s="323"/>
      <c r="X19" s="323"/>
      <c r="Y19" s="323"/>
      <c r="Z19" s="323"/>
    </row>
    <row r="20" spans="1:26" ht="93" customHeight="1" x14ac:dyDescent="0.2">
      <c r="A20" s="327"/>
      <c r="B20" s="327"/>
      <c r="C20" s="327"/>
      <c r="D20" s="321"/>
      <c r="E20" s="327"/>
      <c r="F20" s="327"/>
      <c r="G20" s="327"/>
      <c r="H20" s="327"/>
      <c r="I20" s="327"/>
      <c r="J20" s="327"/>
      <c r="K20" s="327"/>
      <c r="L20" s="327"/>
      <c r="M20" s="324"/>
      <c r="N20" s="327"/>
      <c r="O20" s="327"/>
      <c r="P20" s="327"/>
      <c r="Q20" s="327"/>
      <c r="R20" s="327"/>
      <c r="S20" s="325"/>
      <c r="T20" s="325"/>
      <c r="U20" s="339"/>
      <c r="V20" s="327"/>
      <c r="W20" s="324"/>
      <c r="X20" s="324"/>
      <c r="Y20" s="324"/>
      <c r="Z20" s="324"/>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59</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59</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t="s">
        <v>59</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73">
        <v>46</v>
      </c>
      <c r="B67" s="313" t="s">
        <v>136</v>
      </c>
      <c r="C67" s="313" t="s">
        <v>137</v>
      </c>
      <c r="D67" s="273" t="s">
        <v>138</v>
      </c>
      <c r="E67" s="313" t="s">
        <v>103</v>
      </c>
      <c r="F67" s="277" t="s">
        <v>92</v>
      </c>
      <c r="G67" s="273" t="s">
        <v>166</v>
      </c>
      <c r="H67" s="273" t="s">
        <v>145</v>
      </c>
      <c r="I67" s="273" t="s">
        <v>327</v>
      </c>
      <c r="J67" s="277" t="s">
        <v>31</v>
      </c>
      <c r="K67" s="277" t="s">
        <v>55</v>
      </c>
      <c r="L67" s="278" t="s">
        <v>328</v>
      </c>
      <c r="M67" s="273" t="s">
        <v>141</v>
      </c>
      <c r="N67" s="273" t="s">
        <v>146</v>
      </c>
      <c r="O67" s="343" t="str">
        <f>"01.2024"</f>
        <v>01.2024</v>
      </c>
      <c r="P67" s="273" t="s">
        <v>62</v>
      </c>
      <c r="Q67" s="273" t="s">
        <v>59</v>
      </c>
      <c r="R67" s="274" t="s">
        <v>32</v>
      </c>
      <c r="S67" s="273" t="s">
        <v>76</v>
      </c>
      <c r="T67" s="273">
        <v>0</v>
      </c>
      <c r="U67" s="273" t="s">
        <v>33</v>
      </c>
      <c r="V67" s="274" t="s">
        <v>79</v>
      </c>
      <c r="W67" s="328"/>
      <c r="X67" s="328"/>
      <c r="Y67" s="328"/>
      <c r="Z67" s="328"/>
    </row>
    <row r="68" spans="1:26" s="16" customFormat="1" ht="300" customHeight="1" x14ac:dyDescent="0.2">
      <c r="A68" s="312"/>
      <c r="B68" s="314"/>
      <c r="C68" s="314"/>
      <c r="D68" s="315"/>
      <c r="E68" s="312"/>
      <c r="F68" s="317"/>
      <c r="G68" s="318"/>
      <c r="H68" s="312"/>
      <c r="I68" s="312"/>
      <c r="J68" s="312"/>
      <c r="K68" s="312"/>
      <c r="L68" s="312"/>
      <c r="M68" s="312"/>
      <c r="N68" s="312"/>
      <c r="O68" s="312"/>
      <c r="P68" s="312"/>
      <c r="Q68" s="312"/>
      <c r="R68" s="312"/>
      <c r="S68" s="312"/>
      <c r="T68" s="312"/>
      <c r="U68" s="312"/>
      <c r="V68" s="312"/>
      <c r="W68" s="312"/>
      <c r="X68" s="312"/>
      <c r="Y68" s="312"/>
      <c r="Z68" s="312"/>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73">
        <v>54</v>
      </c>
      <c r="B76" s="313" t="s">
        <v>136</v>
      </c>
      <c r="C76" s="313" t="s">
        <v>137</v>
      </c>
      <c r="D76" s="273" t="s">
        <v>138</v>
      </c>
      <c r="E76" s="313" t="s">
        <v>103</v>
      </c>
      <c r="F76" s="277" t="s">
        <v>174</v>
      </c>
      <c r="G76" s="273" t="s">
        <v>166</v>
      </c>
      <c r="H76" s="273" t="s">
        <v>145</v>
      </c>
      <c r="I76" s="273" t="s">
        <v>408</v>
      </c>
      <c r="J76" s="277" t="s">
        <v>31</v>
      </c>
      <c r="K76" s="277" t="s">
        <v>55</v>
      </c>
      <c r="L76" s="293" t="s">
        <v>409</v>
      </c>
      <c r="M76" s="273" t="s">
        <v>141</v>
      </c>
      <c r="N76" s="273" t="s">
        <v>146</v>
      </c>
      <c r="O76" s="343" t="str">
        <f>"02.2023"</f>
        <v>02.2023</v>
      </c>
      <c r="P76" s="283" t="s">
        <v>56</v>
      </c>
      <c r="Q76" s="273" t="s">
        <v>76</v>
      </c>
      <c r="R76" s="274" t="s">
        <v>32</v>
      </c>
      <c r="S76" s="273" t="s">
        <v>76</v>
      </c>
      <c r="T76" s="273">
        <v>0</v>
      </c>
      <c r="U76" s="273" t="s">
        <v>33</v>
      </c>
      <c r="V76" s="274" t="s">
        <v>79</v>
      </c>
      <c r="W76" s="328"/>
      <c r="X76" s="328"/>
      <c r="Y76" s="328"/>
      <c r="Z76" s="328"/>
    </row>
    <row r="77" spans="1:26" x14ac:dyDescent="0.2">
      <c r="A77" s="312"/>
      <c r="B77" s="314"/>
      <c r="C77" s="314"/>
      <c r="D77" s="315"/>
      <c r="E77" s="312"/>
      <c r="F77" s="312"/>
      <c r="G77" s="318"/>
      <c r="H77" s="312"/>
      <c r="I77" s="312"/>
      <c r="J77" s="312"/>
      <c r="K77" s="312"/>
      <c r="L77" s="294"/>
      <c r="M77" s="312"/>
      <c r="N77" s="312"/>
      <c r="O77" s="312"/>
      <c r="P77" s="299"/>
      <c r="Q77" s="312"/>
      <c r="R77" s="312"/>
      <c r="S77" s="312"/>
      <c r="T77" s="312"/>
      <c r="U77" s="312"/>
      <c r="V77" s="312"/>
      <c r="W77" s="312"/>
      <c r="X77" s="312"/>
      <c r="Y77" s="312"/>
      <c r="Z77" s="312"/>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59</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83">
        <v>59</v>
      </c>
      <c r="B82" s="77" t="s">
        <v>241</v>
      </c>
      <c r="C82" s="77" t="s">
        <v>237</v>
      </c>
      <c r="D82" s="273" t="s">
        <v>132</v>
      </c>
      <c r="E82" s="273" t="s">
        <v>111</v>
      </c>
      <c r="F82" s="277" t="s">
        <v>92</v>
      </c>
      <c r="G82" s="77" t="s">
        <v>238</v>
      </c>
      <c r="H82" s="77" t="s">
        <v>239</v>
      </c>
      <c r="I82" s="77" t="s">
        <v>240</v>
      </c>
      <c r="J82" s="277" t="s">
        <v>31</v>
      </c>
      <c r="K82" s="277" t="s">
        <v>55</v>
      </c>
      <c r="L82" s="278" t="s">
        <v>371</v>
      </c>
      <c r="M82" s="273" t="s">
        <v>141</v>
      </c>
      <c r="N82" s="273" t="str">
        <f>"08.2022"</f>
        <v>08.2022</v>
      </c>
      <c r="O82" s="273">
        <v>9.2022999999999993</v>
      </c>
      <c r="P82" s="273" t="s">
        <v>118</v>
      </c>
      <c r="Q82" s="273" t="s">
        <v>59</v>
      </c>
      <c r="R82" s="274" t="s">
        <v>32</v>
      </c>
      <c r="S82" s="273" t="s">
        <v>76</v>
      </c>
      <c r="T82" s="273" t="s">
        <v>59</v>
      </c>
      <c r="U82" s="273">
        <v>0</v>
      </c>
      <c r="V82" s="274" t="s">
        <v>79</v>
      </c>
      <c r="W82" s="273"/>
      <c r="X82" s="273"/>
      <c r="Y82" s="273"/>
      <c r="Z82" s="273"/>
    </row>
    <row r="83" spans="1:26" s="16" customFormat="1" ht="330.75" customHeight="1" x14ac:dyDescent="0.2">
      <c r="A83" s="284"/>
      <c r="B83" s="78" t="s">
        <v>241</v>
      </c>
      <c r="C83" s="78" t="s">
        <v>237</v>
      </c>
      <c r="D83" s="301"/>
      <c r="E83" s="301"/>
      <c r="F83" s="301"/>
      <c r="G83" s="78" t="s">
        <v>238</v>
      </c>
      <c r="H83" s="78" t="s">
        <v>239</v>
      </c>
      <c r="I83" s="78" t="s">
        <v>240</v>
      </c>
      <c r="J83" s="301"/>
      <c r="K83" s="301"/>
      <c r="L83" s="278"/>
      <c r="M83" s="301"/>
      <c r="N83" s="301"/>
      <c r="O83" s="301"/>
      <c r="P83" s="301"/>
      <c r="Q83" s="301"/>
      <c r="R83" s="301"/>
      <c r="S83" s="301"/>
      <c r="T83" s="301"/>
      <c r="U83" s="301"/>
      <c r="V83" s="301"/>
      <c r="W83" s="301"/>
      <c r="X83" s="301"/>
      <c r="Y83" s="301"/>
      <c r="Z83" s="301"/>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304">
        <v>72</v>
      </c>
      <c r="B96" s="304" t="s">
        <v>136</v>
      </c>
      <c r="C96" s="304" t="s">
        <v>137</v>
      </c>
      <c r="D96" s="304" t="s">
        <v>138</v>
      </c>
      <c r="E96" s="306" t="s">
        <v>103</v>
      </c>
      <c r="F96" s="292" t="s">
        <v>92</v>
      </c>
      <c r="G96" s="302" t="s">
        <v>166</v>
      </c>
      <c r="H96" s="304" t="s">
        <v>145</v>
      </c>
      <c r="I96" s="306" t="s">
        <v>143</v>
      </c>
      <c r="J96" s="292" t="s">
        <v>31</v>
      </c>
      <c r="K96" s="302" t="s">
        <v>55</v>
      </c>
      <c r="L96" s="331" t="s">
        <v>340</v>
      </c>
      <c r="M96" s="304" t="s">
        <v>141</v>
      </c>
      <c r="N96" s="304" t="s">
        <v>146</v>
      </c>
      <c r="O96" s="304" t="s">
        <v>155</v>
      </c>
      <c r="P96" s="304" t="s">
        <v>117</v>
      </c>
      <c r="Q96" s="304" t="s">
        <v>59</v>
      </c>
      <c r="R96" s="308" t="s">
        <v>32</v>
      </c>
      <c r="S96" s="310" t="s">
        <v>76</v>
      </c>
      <c r="T96" s="308" t="s">
        <v>76</v>
      </c>
      <c r="U96" s="279" t="s">
        <v>33</v>
      </c>
      <c r="V96" s="279" t="s">
        <v>79</v>
      </c>
      <c r="W96" s="292"/>
      <c r="X96" s="292"/>
      <c r="Y96" s="292"/>
      <c r="Z96" s="292"/>
    </row>
    <row r="97" spans="1:26" s="11" customFormat="1" ht="314.25" customHeight="1" x14ac:dyDescent="0.2">
      <c r="A97" s="305"/>
      <c r="B97" s="305"/>
      <c r="C97" s="305"/>
      <c r="D97" s="305"/>
      <c r="E97" s="307"/>
      <c r="F97" s="290"/>
      <c r="G97" s="303"/>
      <c r="H97" s="305"/>
      <c r="I97" s="307"/>
      <c r="J97" s="290"/>
      <c r="K97" s="303"/>
      <c r="L97" s="332"/>
      <c r="M97" s="305"/>
      <c r="N97" s="305"/>
      <c r="O97" s="305"/>
      <c r="P97" s="305"/>
      <c r="Q97" s="305"/>
      <c r="R97" s="309"/>
      <c r="S97" s="311"/>
      <c r="T97" s="309"/>
      <c r="U97" s="280"/>
      <c r="V97" s="280"/>
      <c r="W97" s="290"/>
      <c r="X97" s="290"/>
      <c r="Y97" s="290"/>
      <c r="Z97" s="290"/>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295"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296"/>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83">
        <v>152</v>
      </c>
      <c r="B178" s="77" t="s">
        <v>677</v>
      </c>
      <c r="C178" s="77" t="s">
        <v>676</v>
      </c>
      <c r="D178" s="283" t="s">
        <v>132</v>
      </c>
      <c r="E178" s="283" t="s">
        <v>674</v>
      </c>
      <c r="F178" s="292" t="s">
        <v>92</v>
      </c>
      <c r="G178" s="283">
        <v>796</v>
      </c>
      <c r="H178" s="283" t="s">
        <v>417</v>
      </c>
      <c r="I178" s="77" t="s">
        <v>675</v>
      </c>
      <c r="J178" s="292" t="s">
        <v>31</v>
      </c>
      <c r="K178" s="292" t="s">
        <v>55</v>
      </c>
      <c r="L178" s="293">
        <v>4115872.32</v>
      </c>
      <c r="M178" s="283" t="s">
        <v>141</v>
      </c>
      <c r="N178" s="300" t="str">
        <f t="shared" si="13"/>
        <v>03.2023</v>
      </c>
      <c r="O178" s="283" t="str">
        <f>"10.2023"</f>
        <v>10.2023</v>
      </c>
      <c r="P178" s="283" t="s">
        <v>62</v>
      </c>
      <c r="Q178" s="283" t="s">
        <v>59</v>
      </c>
      <c r="R178" s="283" t="s">
        <v>32</v>
      </c>
      <c r="S178" s="283" t="s">
        <v>76</v>
      </c>
      <c r="T178" s="283">
        <v>0</v>
      </c>
      <c r="U178" s="283">
        <v>0</v>
      </c>
      <c r="V178" s="279" t="s">
        <v>79</v>
      </c>
      <c r="W178" s="297"/>
      <c r="X178" s="297"/>
      <c r="Y178" s="297"/>
      <c r="Z178" s="297"/>
    </row>
    <row r="179" spans="1:26" ht="228" customHeight="1" x14ac:dyDescent="0.2">
      <c r="A179" s="299"/>
      <c r="B179" s="78" t="s">
        <v>678</v>
      </c>
      <c r="C179" s="78" t="s">
        <v>679</v>
      </c>
      <c r="D179" s="299"/>
      <c r="E179" s="299"/>
      <c r="F179" s="299"/>
      <c r="G179" s="299"/>
      <c r="H179" s="299"/>
      <c r="I179" s="78" t="s">
        <v>680</v>
      </c>
      <c r="J179" s="299"/>
      <c r="K179" s="299"/>
      <c r="L179" s="299"/>
      <c r="M179" s="299"/>
      <c r="N179" s="299"/>
      <c r="O179" s="299"/>
      <c r="P179" s="299"/>
      <c r="Q179" s="299"/>
      <c r="R179" s="299"/>
      <c r="S179" s="299"/>
      <c r="T179" s="299"/>
      <c r="U179" s="299"/>
      <c r="V179" s="299"/>
      <c r="W179" s="298"/>
      <c r="X179" s="298"/>
      <c r="Y179" s="298"/>
      <c r="Z179" s="298"/>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t="s">
        <v>59</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83">
        <v>219</v>
      </c>
      <c r="B246" s="285" t="s">
        <v>896</v>
      </c>
      <c r="C246" s="285" t="s">
        <v>897</v>
      </c>
      <c r="D246" s="285" t="s">
        <v>132</v>
      </c>
      <c r="E246" s="287" t="s">
        <v>902</v>
      </c>
      <c r="F246" s="289" t="s">
        <v>92</v>
      </c>
      <c r="G246" s="75" t="s">
        <v>903</v>
      </c>
      <c r="H246" s="77" t="s">
        <v>905</v>
      </c>
      <c r="I246" s="77" t="s">
        <v>907</v>
      </c>
      <c r="J246" s="291" t="s">
        <v>31</v>
      </c>
      <c r="K246" s="292" t="s">
        <v>55</v>
      </c>
      <c r="L246" s="293">
        <v>695754.83</v>
      </c>
      <c r="M246" s="283" t="s">
        <v>141</v>
      </c>
      <c r="N246" s="283" t="str">
        <f>"06.2023"</f>
        <v>06.2023</v>
      </c>
      <c r="O246" s="283" t="str">
        <f>"12.2023"</f>
        <v>12.2023</v>
      </c>
      <c r="P246" s="283" t="s">
        <v>147</v>
      </c>
      <c r="Q246" s="283" t="s">
        <v>59</v>
      </c>
      <c r="R246" s="279" t="s">
        <v>32</v>
      </c>
      <c r="S246" s="283" t="s">
        <v>59</v>
      </c>
      <c r="T246" s="283">
        <v>0</v>
      </c>
      <c r="U246" s="283">
        <v>0</v>
      </c>
      <c r="V246" s="279" t="s">
        <v>79</v>
      </c>
      <c r="W246" s="281"/>
      <c r="X246" s="281"/>
      <c r="Y246" s="281"/>
      <c r="Z246" s="281"/>
    </row>
    <row r="247" spans="1:26" s="16" customFormat="1" ht="249" customHeight="1" x14ac:dyDescent="0.2">
      <c r="A247" s="284"/>
      <c r="B247" s="286"/>
      <c r="C247" s="286"/>
      <c r="D247" s="286"/>
      <c r="E247" s="288"/>
      <c r="F247" s="290"/>
      <c r="G247" s="76" t="s">
        <v>904</v>
      </c>
      <c r="H247" s="78" t="s">
        <v>906</v>
      </c>
      <c r="I247" s="78" t="s">
        <v>908</v>
      </c>
      <c r="J247" s="290"/>
      <c r="K247" s="290"/>
      <c r="L247" s="294"/>
      <c r="M247" s="284"/>
      <c r="N247" s="284"/>
      <c r="O247" s="284"/>
      <c r="P247" s="284"/>
      <c r="Q247" s="284"/>
      <c r="R247" s="280"/>
      <c r="S247" s="284"/>
      <c r="T247" s="284"/>
      <c r="U247" s="284"/>
      <c r="V247" s="280"/>
      <c r="W247" s="282"/>
      <c r="X247" s="282"/>
      <c r="Y247" s="282"/>
      <c r="Z247" s="282"/>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275">
        <v>234</v>
      </c>
      <c r="B262" s="100" t="s">
        <v>241</v>
      </c>
      <c r="C262" s="110" t="s">
        <v>237</v>
      </c>
      <c r="D262" s="273" t="s">
        <v>132</v>
      </c>
      <c r="E262" s="273" t="s">
        <v>111</v>
      </c>
      <c r="F262" s="277" t="s">
        <v>92</v>
      </c>
      <c r="G262" s="100" t="s">
        <v>238</v>
      </c>
      <c r="H262" s="100" t="s">
        <v>239</v>
      </c>
      <c r="I262" s="100" t="s">
        <v>240</v>
      </c>
      <c r="J262" s="277" t="s">
        <v>31</v>
      </c>
      <c r="K262" s="277" t="s">
        <v>55</v>
      </c>
      <c r="L262" s="278" t="s">
        <v>951</v>
      </c>
      <c r="M262" s="273" t="s">
        <v>141</v>
      </c>
      <c r="N262" s="273" t="str">
        <f>"07.2023"</f>
        <v>07.2023</v>
      </c>
      <c r="O262" s="273" t="str">
        <f>"07.2024"</f>
        <v>07.2024</v>
      </c>
      <c r="P262" s="273" t="s">
        <v>62</v>
      </c>
      <c r="Q262" s="273" t="s">
        <v>59</v>
      </c>
      <c r="R262" s="273" t="s">
        <v>32</v>
      </c>
      <c r="S262" s="273" t="s">
        <v>76</v>
      </c>
      <c r="T262" s="274" t="s">
        <v>59</v>
      </c>
      <c r="U262" s="274" t="s">
        <v>33</v>
      </c>
      <c r="V262" s="274" t="s">
        <v>79</v>
      </c>
      <c r="W262" s="272"/>
      <c r="X262" s="272"/>
      <c r="Y262" s="272"/>
      <c r="Z262" s="272"/>
    </row>
    <row r="263" spans="1:26" ht="371.25" x14ac:dyDescent="0.2">
      <c r="A263" s="276"/>
      <c r="B263" s="101" t="s">
        <v>946</v>
      </c>
      <c r="C263" s="101" t="s">
        <v>947</v>
      </c>
      <c r="D263" s="273"/>
      <c r="E263" s="273"/>
      <c r="F263" s="277"/>
      <c r="G263" s="101" t="s">
        <v>949</v>
      </c>
      <c r="H263" s="101" t="s">
        <v>948</v>
      </c>
      <c r="I263" s="101" t="s">
        <v>950</v>
      </c>
      <c r="J263" s="277"/>
      <c r="K263" s="277"/>
      <c r="L263" s="278"/>
      <c r="M263" s="273"/>
      <c r="N263" s="273"/>
      <c r="O263" s="273"/>
      <c r="P263" s="273"/>
      <c r="Q263" s="273"/>
      <c r="R263" s="273"/>
      <c r="S263" s="273"/>
      <c r="T263" s="274"/>
      <c r="U263" s="274"/>
      <c r="V263" s="274"/>
      <c r="W263" s="272"/>
      <c r="X263" s="272"/>
      <c r="Y263" s="272"/>
      <c r="Z263" s="272"/>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1062</v>
      </c>
      <c r="B284" s="8" t="s">
        <v>1058</v>
      </c>
      <c r="C284" s="8" t="s">
        <v>1057</v>
      </c>
      <c r="D284" s="8" t="s">
        <v>131</v>
      </c>
      <c r="E284" s="8" t="s">
        <v>418</v>
      </c>
      <c r="F284" s="127" t="s">
        <v>92</v>
      </c>
      <c r="G284" s="125" t="s">
        <v>1059</v>
      </c>
      <c r="H284" s="8" t="s">
        <v>1060</v>
      </c>
      <c r="I284" s="8" t="s">
        <v>1061</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1063</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1068</v>
      </c>
      <c r="B286" s="13" t="s">
        <v>652</v>
      </c>
      <c r="C286" s="13" t="s">
        <v>1064</v>
      </c>
      <c r="D286" s="125" t="s">
        <v>131</v>
      </c>
      <c r="E286" s="125" t="s">
        <v>1065</v>
      </c>
      <c r="F286" s="127" t="s">
        <v>92</v>
      </c>
      <c r="G286" s="127" t="s">
        <v>249</v>
      </c>
      <c r="H286" s="125" t="s">
        <v>1066</v>
      </c>
      <c r="I286" s="125" t="s">
        <v>1067</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1073</v>
      </c>
      <c r="B287" s="13" t="s">
        <v>839</v>
      </c>
      <c r="C287" s="13" t="s">
        <v>1069</v>
      </c>
      <c r="D287" s="125" t="s">
        <v>131</v>
      </c>
      <c r="E287" s="125" t="s">
        <v>1070</v>
      </c>
      <c r="F287" s="127" t="s">
        <v>92</v>
      </c>
      <c r="G287" s="127" t="s">
        <v>1071</v>
      </c>
      <c r="H287" s="125" t="s">
        <v>1076</v>
      </c>
      <c r="I287" s="125" t="s">
        <v>1072</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1082</v>
      </c>
      <c r="B288" s="13" t="s">
        <v>970</v>
      </c>
      <c r="C288" s="13" t="s">
        <v>1074</v>
      </c>
      <c r="D288" s="125" t="s">
        <v>131</v>
      </c>
      <c r="E288" s="125" t="s">
        <v>1075</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1083</v>
      </c>
      <c r="B289" s="125" t="s">
        <v>1077</v>
      </c>
      <c r="C289" s="125" t="s">
        <v>1078</v>
      </c>
      <c r="D289" s="125" t="s">
        <v>133</v>
      </c>
      <c r="E289" s="125" t="s">
        <v>1084</v>
      </c>
      <c r="F289" s="127" t="s">
        <v>92</v>
      </c>
      <c r="G289" s="125" t="s">
        <v>1079</v>
      </c>
      <c r="H289" s="125" t="s">
        <v>1080</v>
      </c>
      <c r="I289" s="125" t="s">
        <v>1081</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1085</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1086</v>
      </c>
      <c r="B291" s="13" t="str">
        <f>"24.10"</f>
        <v>24.10</v>
      </c>
      <c r="C291" s="13" t="s">
        <v>1091</v>
      </c>
      <c r="D291" s="131" t="s">
        <v>131</v>
      </c>
      <c r="E291" s="131" t="s">
        <v>1105</v>
      </c>
      <c r="F291" s="133" t="s">
        <v>92</v>
      </c>
      <c r="G291" s="133" t="s">
        <v>1092</v>
      </c>
      <c r="H291" s="131" t="s">
        <v>1093</v>
      </c>
      <c r="I291" s="131" t="s">
        <v>1094</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1087</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1088</v>
      </c>
      <c r="B293" s="13" t="s">
        <v>1055</v>
      </c>
      <c r="C293" s="13" t="s">
        <v>1042</v>
      </c>
      <c r="D293" s="131" t="s">
        <v>131</v>
      </c>
      <c r="E293" s="131" t="s">
        <v>1095</v>
      </c>
      <c r="F293" s="133" t="s">
        <v>92</v>
      </c>
      <c r="G293" s="133" t="s">
        <v>1044</v>
      </c>
      <c r="H293" s="131" t="s">
        <v>1045</v>
      </c>
      <c r="I293" s="131" t="s">
        <v>1096</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1089</v>
      </c>
      <c r="B294" s="13" t="s">
        <v>61</v>
      </c>
      <c r="C294" s="13" t="s">
        <v>1097</v>
      </c>
      <c r="D294" s="131" t="s">
        <v>132</v>
      </c>
      <c r="E294" s="131" t="s">
        <v>1098</v>
      </c>
      <c r="F294" s="133" t="s">
        <v>92</v>
      </c>
      <c r="G294" s="133" t="s">
        <v>1099</v>
      </c>
      <c r="H294" s="131" t="s">
        <v>1100</v>
      </c>
      <c r="I294" s="131" t="s">
        <v>1101</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1090</v>
      </c>
      <c r="B295" s="13" t="s">
        <v>1103</v>
      </c>
      <c r="C295" s="13" t="s">
        <v>1104</v>
      </c>
      <c r="D295" s="131" t="s">
        <v>131</v>
      </c>
      <c r="E295" s="131" t="s">
        <v>1106</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1102</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1107</v>
      </c>
      <c r="B297" s="13" t="s">
        <v>839</v>
      </c>
      <c r="C297" s="13" t="s">
        <v>1113</v>
      </c>
      <c r="D297" s="135" t="s">
        <v>131</v>
      </c>
      <c r="E297" s="135" t="s">
        <v>1114</v>
      </c>
      <c r="F297" s="137" t="s">
        <v>92</v>
      </c>
      <c r="G297" s="137" t="s">
        <v>1115</v>
      </c>
      <c r="H297" s="135" t="s">
        <v>417</v>
      </c>
      <c r="I297" s="135" t="s">
        <v>1116</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1108</v>
      </c>
      <c r="B298" s="13" t="s">
        <v>1117</v>
      </c>
      <c r="C298" s="13" t="s">
        <v>1118</v>
      </c>
      <c r="D298" s="135" t="s">
        <v>131</v>
      </c>
      <c r="E298" s="135" t="s">
        <v>1119</v>
      </c>
      <c r="F298" s="137" t="s">
        <v>92</v>
      </c>
      <c r="G298" s="137" t="s">
        <v>1120</v>
      </c>
      <c r="H298" s="135" t="s">
        <v>417</v>
      </c>
      <c r="I298" s="135" t="s">
        <v>1121</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1109</v>
      </c>
      <c r="B299" s="13" t="s">
        <v>414</v>
      </c>
      <c r="C299" s="13" t="s">
        <v>1122</v>
      </c>
      <c r="D299" s="135" t="s">
        <v>131</v>
      </c>
      <c r="E299" s="135" t="s">
        <v>1123</v>
      </c>
      <c r="F299" s="137" t="s">
        <v>92</v>
      </c>
      <c r="G299" s="137" t="s">
        <v>738</v>
      </c>
      <c r="H299" s="135" t="s">
        <v>417</v>
      </c>
      <c r="I299" s="135" t="s">
        <v>1124</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1110</v>
      </c>
      <c r="B300" s="13" t="s">
        <v>1125</v>
      </c>
      <c r="C300" s="13" t="s">
        <v>1126</v>
      </c>
      <c r="D300" s="135" t="s">
        <v>131</v>
      </c>
      <c r="E300" s="135" t="s">
        <v>1127</v>
      </c>
      <c r="F300" s="137" t="s">
        <v>92</v>
      </c>
      <c r="G300" s="137" t="s">
        <v>1038</v>
      </c>
      <c r="H300" s="135" t="s">
        <v>1039</v>
      </c>
      <c r="I300" s="135" t="s">
        <v>1128</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1111</v>
      </c>
      <c r="B301" s="13" t="s">
        <v>479</v>
      </c>
      <c r="C301" s="13" t="s">
        <v>480</v>
      </c>
      <c r="D301" s="135" t="s">
        <v>132</v>
      </c>
      <c r="E301" s="135" t="s">
        <v>225</v>
      </c>
      <c r="F301" s="137" t="s">
        <v>174</v>
      </c>
      <c r="G301" s="137" t="s">
        <v>572</v>
      </c>
      <c r="H301" s="135" t="s">
        <v>663</v>
      </c>
      <c r="I301" s="135" t="s">
        <v>1130</v>
      </c>
      <c r="J301" s="137" t="s">
        <v>31</v>
      </c>
      <c r="K301" s="137" t="s">
        <v>55</v>
      </c>
      <c r="L301" s="138" t="s">
        <v>1129</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1112</v>
      </c>
      <c r="B302" s="13" t="s">
        <v>1131</v>
      </c>
      <c r="C302" s="13" t="s">
        <v>1134</v>
      </c>
      <c r="D302" s="135" t="s">
        <v>131</v>
      </c>
      <c r="E302" s="135" t="s">
        <v>1132</v>
      </c>
      <c r="F302" s="137" t="s">
        <v>174</v>
      </c>
      <c r="G302" s="137" t="s">
        <v>706</v>
      </c>
      <c r="H302" s="135" t="s">
        <v>417</v>
      </c>
      <c r="I302" s="135" t="s">
        <v>1133</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1135</v>
      </c>
      <c r="B303" s="13" t="s">
        <v>1139</v>
      </c>
      <c r="C303" s="13" t="s">
        <v>1138</v>
      </c>
      <c r="D303" s="135" t="s">
        <v>131</v>
      </c>
      <c r="E303" s="135" t="s">
        <v>1136</v>
      </c>
      <c r="F303" s="137" t="s">
        <v>92</v>
      </c>
      <c r="G303" s="137" t="s">
        <v>1120</v>
      </c>
      <c r="H303" s="135" t="s">
        <v>417</v>
      </c>
      <c r="I303" s="137" t="s">
        <v>1137</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1140</v>
      </c>
      <c r="B304" s="8" t="s">
        <v>1058</v>
      </c>
      <c r="C304" s="8" t="s">
        <v>1057</v>
      </c>
      <c r="D304" s="8" t="s">
        <v>131</v>
      </c>
      <c r="E304" s="8" t="s">
        <v>418</v>
      </c>
      <c r="F304" s="141" t="s">
        <v>92</v>
      </c>
      <c r="G304" s="139" t="s">
        <v>1059</v>
      </c>
      <c r="H304" s="8" t="s">
        <v>1060</v>
      </c>
      <c r="I304" s="8" t="s">
        <v>1061</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1141</v>
      </c>
      <c r="B305" s="8" t="s">
        <v>421</v>
      </c>
      <c r="C305" s="8" t="s">
        <v>1148</v>
      </c>
      <c r="D305" s="8" t="s">
        <v>134</v>
      </c>
      <c r="E305" s="8" t="s">
        <v>1149</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1142</v>
      </c>
      <c r="B306" s="8" t="s">
        <v>1150</v>
      </c>
      <c r="C306" s="8" t="s">
        <v>1151</v>
      </c>
      <c r="D306" s="8" t="s">
        <v>131</v>
      </c>
      <c r="E306" s="8" t="s">
        <v>1152</v>
      </c>
      <c r="F306" s="144" t="s">
        <v>92</v>
      </c>
      <c r="G306" s="142" t="s">
        <v>974</v>
      </c>
      <c r="H306" s="8" t="s">
        <v>975</v>
      </c>
      <c r="I306" s="8" t="s">
        <v>1153</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1143</v>
      </c>
      <c r="B307" s="8" t="s">
        <v>796</v>
      </c>
      <c r="C307" s="8" t="s">
        <v>797</v>
      </c>
      <c r="D307" s="8" t="s">
        <v>134</v>
      </c>
      <c r="E307" s="8" t="s">
        <v>1161</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1144</v>
      </c>
      <c r="B308" s="8" t="s">
        <v>1154</v>
      </c>
      <c r="C308" s="8" t="s">
        <v>1155</v>
      </c>
      <c r="D308" s="8" t="s">
        <v>131</v>
      </c>
      <c r="E308" s="8" t="s">
        <v>425</v>
      </c>
      <c r="F308" s="144" t="s">
        <v>92</v>
      </c>
      <c r="G308" s="142">
        <v>166</v>
      </c>
      <c r="H308" s="8" t="s">
        <v>57</v>
      </c>
      <c r="I308" s="8" t="s">
        <v>1156</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1145</v>
      </c>
      <c r="B309" s="8" t="s">
        <v>1157</v>
      </c>
      <c r="C309" s="8" t="s">
        <v>1158</v>
      </c>
      <c r="D309" s="8" t="s">
        <v>131</v>
      </c>
      <c r="E309" s="8" t="s">
        <v>1159</v>
      </c>
      <c r="F309" s="144" t="s">
        <v>92</v>
      </c>
      <c r="G309" s="142" t="s">
        <v>738</v>
      </c>
      <c r="H309" s="8" t="s">
        <v>739</v>
      </c>
      <c r="I309" s="8" t="s">
        <v>1160</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1146</v>
      </c>
      <c r="B310" s="13" t="s">
        <v>1103</v>
      </c>
      <c r="C310" s="13" t="s">
        <v>1104</v>
      </c>
      <c r="D310" s="142" t="s">
        <v>131</v>
      </c>
      <c r="E310" s="142" t="s">
        <v>1106</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1147</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1162</v>
      </c>
      <c r="B312" s="13" t="s">
        <v>896</v>
      </c>
      <c r="C312" s="13" t="s">
        <v>897</v>
      </c>
      <c r="D312" s="146" t="s">
        <v>132</v>
      </c>
      <c r="E312" s="146" t="s">
        <v>1169</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1163</v>
      </c>
      <c r="B313" s="13" t="s">
        <v>1170</v>
      </c>
      <c r="C313" s="13" t="s">
        <v>1171</v>
      </c>
      <c r="D313" s="146" t="s">
        <v>131</v>
      </c>
      <c r="E313" s="146" t="s">
        <v>1173</v>
      </c>
      <c r="F313" s="148" t="s">
        <v>92</v>
      </c>
      <c r="G313" s="148" t="s">
        <v>706</v>
      </c>
      <c r="H313" s="146" t="s">
        <v>417</v>
      </c>
      <c r="I313" s="146" t="s">
        <v>1172</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1164</v>
      </c>
      <c r="B314" s="13">
        <v>45204</v>
      </c>
      <c r="C314" s="13" t="s">
        <v>181</v>
      </c>
      <c r="D314" s="146" t="s">
        <v>131</v>
      </c>
      <c r="E314" s="146" t="s">
        <v>182</v>
      </c>
      <c r="F314" s="148" t="s">
        <v>92</v>
      </c>
      <c r="G314" s="148" t="s">
        <v>157</v>
      </c>
      <c r="H314" s="146" t="s">
        <v>183</v>
      </c>
      <c r="I314" s="146">
        <v>132.5</v>
      </c>
      <c r="J314" s="148" t="s">
        <v>31</v>
      </c>
      <c r="K314" s="148" t="s">
        <v>55</v>
      </c>
      <c r="L314" s="149" t="s">
        <v>1179</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1165</v>
      </c>
      <c r="B315" s="13" t="s">
        <v>928</v>
      </c>
      <c r="C315" s="13" t="s">
        <v>1174</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1166</v>
      </c>
      <c r="B316" s="13" t="s">
        <v>970</v>
      </c>
      <c r="C316" s="13" t="s">
        <v>1175</v>
      </c>
      <c r="D316" s="146" t="s">
        <v>131</v>
      </c>
      <c r="E316" s="146" t="s">
        <v>1176</v>
      </c>
      <c r="F316" s="148" t="s">
        <v>92</v>
      </c>
      <c r="G316" s="148" t="s">
        <v>706</v>
      </c>
      <c r="H316" s="146" t="s">
        <v>417</v>
      </c>
      <c r="I316" s="146" t="s">
        <v>1177</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1167</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1168</v>
      </c>
      <c r="B318" s="13" t="s">
        <v>421</v>
      </c>
      <c r="C318" s="13" t="s">
        <v>1148</v>
      </c>
      <c r="D318" s="146" t="s">
        <v>134</v>
      </c>
      <c r="E318" s="146" t="s">
        <v>1178</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1180</v>
      </c>
      <c r="B319" s="13" t="str">
        <f>"24.10"</f>
        <v>24.10</v>
      </c>
      <c r="C319" s="13" t="s">
        <v>1181</v>
      </c>
      <c r="D319" s="150" t="s">
        <v>131</v>
      </c>
      <c r="E319" s="150" t="s">
        <v>1182</v>
      </c>
      <c r="F319" s="152" t="s">
        <v>174</v>
      </c>
      <c r="G319" s="152" t="s">
        <v>728</v>
      </c>
      <c r="H319" s="150" t="s">
        <v>57</v>
      </c>
      <c r="I319" s="150" t="s">
        <v>1184</v>
      </c>
      <c r="J319" s="152" t="s">
        <v>31</v>
      </c>
      <c r="K319" s="152" t="s">
        <v>55</v>
      </c>
      <c r="L319" s="153">
        <v>86159.1</v>
      </c>
      <c r="M319" s="8" t="s">
        <v>141</v>
      </c>
      <c r="N319" s="50" t="str">
        <f t="shared" si="32"/>
        <v>09.2023</v>
      </c>
      <c r="O319" s="8" t="str">
        <f>"11.2023"</f>
        <v>11.2023</v>
      </c>
      <c r="P319" s="8" t="s">
        <v>1183</v>
      </c>
      <c r="Q319" s="8" t="s">
        <v>76</v>
      </c>
      <c r="R319" s="151" t="s">
        <v>32</v>
      </c>
      <c r="S319" s="8" t="s">
        <v>59</v>
      </c>
      <c r="T319" s="151" t="s">
        <v>33</v>
      </c>
      <c r="U319" s="151" t="s">
        <v>33</v>
      </c>
      <c r="V319" s="155" t="s">
        <v>79</v>
      </c>
      <c r="W319" s="10"/>
      <c r="X319" s="152"/>
      <c r="Y319" s="10"/>
      <c r="Z319" s="10"/>
    </row>
    <row r="320" spans="1:26" ht="90" x14ac:dyDescent="0.2">
      <c r="A320" s="156" t="s">
        <v>1185</v>
      </c>
      <c r="B320" s="13" t="s">
        <v>1186</v>
      </c>
      <c r="C320" s="13" t="s">
        <v>1187</v>
      </c>
      <c r="D320" s="154" t="s">
        <v>131</v>
      </c>
      <c r="E320" s="154" t="s">
        <v>610</v>
      </c>
      <c r="F320" s="156" t="s">
        <v>174</v>
      </c>
      <c r="G320" s="156" t="s">
        <v>706</v>
      </c>
      <c r="H320" s="154" t="s">
        <v>417</v>
      </c>
      <c r="I320" s="154" t="s">
        <v>1188</v>
      </c>
      <c r="J320" s="156" t="s">
        <v>31</v>
      </c>
      <c r="K320" s="156" t="s">
        <v>55</v>
      </c>
      <c r="L320" s="157">
        <v>99300</v>
      </c>
      <c r="M320" s="8" t="s">
        <v>141</v>
      </c>
      <c r="N320" s="50" t="str">
        <f t="shared" si="32"/>
        <v>09.2023</v>
      </c>
      <c r="O320" s="8" t="str">
        <f>"10.2023"</f>
        <v>10.2023</v>
      </c>
      <c r="P320" s="8" t="s">
        <v>1183</v>
      </c>
      <c r="Q320" s="8" t="s">
        <v>76</v>
      </c>
      <c r="R320" s="155" t="s">
        <v>32</v>
      </c>
      <c r="S320" s="8" t="s">
        <v>59</v>
      </c>
      <c r="T320" s="155" t="s">
        <v>33</v>
      </c>
      <c r="U320" s="155" t="s">
        <v>33</v>
      </c>
      <c r="V320" s="155" t="s">
        <v>79</v>
      </c>
      <c r="W320" s="10"/>
      <c r="X320" s="156"/>
      <c r="Y320" s="10"/>
      <c r="Z320" s="10"/>
    </row>
    <row r="321" spans="1:26" ht="67.5" x14ac:dyDescent="0.2">
      <c r="A321" s="160" t="s">
        <v>1189</v>
      </c>
      <c r="B321" s="13" t="s">
        <v>58</v>
      </c>
      <c r="C321" s="13" t="s">
        <v>89</v>
      </c>
      <c r="D321" s="158" t="s">
        <v>131</v>
      </c>
      <c r="E321" s="158" t="s">
        <v>88</v>
      </c>
      <c r="F321" s="160" t="s">
        <v>92</v>
      </c>
      <c r="G321" s="160" t="s">
        <v>157</v>
      </c>
      <c r="H321" s="158" t="s">
        <v>644</v>
      </c>
      <c r="I321" s="158">
        <v>1300</v>
      </c>
      <c r="J321" s="160" t="s">
        <v>31</v>
      </c>
      <c r="K321" s="160" t="s">
        <v>55</v>
      </c>
      <c r="L321" s="161" t="s">
        <v>1196</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1190</v>
      </c>
      <c r="B322" s="13" t="s">
        <v>1197</v>
      </c>
      <c r="C322" s="13" t="s">
        <v>1198</v>
      </c>
      <c r="D322" s="158" t="s">
        <v>131</v>
      </c>
      <c r="E322" s="158" t="s">
        <v>1199</v>
      </c>
      <c r="F322" s="160" t="s">
        <v>92</v>
      </c>
      <c r="G322" s="160" t="s">
        <v>1202</v>
      </c>
      <c r="H322" s="158" t="s">
        <v>1201</v>
      </c>
      <c r="I322" s="158" t="s">
        <v>1200</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1191</v>
      </c>
      <c r="B323" s="8" t="s">
        <v>1157</v>
      </c>
      <c r="C323" s="8" t="s">
        <v>1158</v>
      </c>
      <c r="D323" s="8" t="s">
        <v>131</v>
      </c>
      <c r="E323" s="8" t="s">
        <v>1159</v>
      </c>
      <c r="F323" s="160" t="s">
        <v>92</v>
      </c>
      <c r="G323" s="158" t="s">
        <v>738</v>
      </c>
      <c r="H323" s="8" t="s">
        <v>739</v>
      </c>
      <c r="I323" s="8" t="s">
        <v>1160</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1192</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1193</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1183</v>
      </c>
      <c r="Q325" s="8" t="s">
        <v>76</v>
      </c>
      <c r="R325" s="159" t="s">
        <v>32</v>
      </c>
      <c r="S325" s="8" t="s">
        <v>59</v>
      </c>
      <c r="T325" s="159" t="s">
        <v>59</v>
      </c>
      <c r="U325" s="159" t="s">
        <v>33</v>
      </c>
      <c r="V325" s="164" t="s">
        <v>79</v>
      </c>
      <c r="W325" s="10"/>
      <c r="X325" s="160"/>
      <c r="Y325" s="10"/>
      <c r="Z325" s="10"/>
    </row>
    <row r="326" spans="1:26" ht="78.75" x14ac:dyDescent="0.2">
      <c r="A326" s="160" t="s">
        <v>1194</v>
      </c>
      <c r="B326" s="13" t="s">
        <v>479</v>
      </c>
      <c r="C326" s="13" t="s">
        <v>1203</v>
      </c>
      <c r="D326" s="158" t="s">
        <v>132</v>
      </c>
      <c r="E326" s="158" t="s">
        <v>1204</v>
      </c>
      <c r="F326" s="160" t="s">
        <v>174</v>
      </c>
      <c r="G326" s="160" t="s">
        <v>572</v>
      </c>
      <c r="H326" s="158" t="s">
        <v>663</v>
      </c>
      <c r="I326" s="158" t="s">
        <v>1205</v>
      </c>
      <c r="J326" s="160" t="s">
        <v>31</v>
      </c>
      <c r="K326" s="160" t="s">
        <v>55</v>
      </c>
      <c r="L326" s="161">
        <v>275367.53000000003</v>
      </c>
      <c r="M326" s="8" t="s">
        <v>141</v>
      </c>
      <c r="N326" s="50" t="str">
        <f t="shared" si="32"/>
        <v>09.2023</v>
      </c>
      <c r="O326" s="8" t="str">
        <f t="shared" ref="O326:O327" si="33">"12.2023"</f>
        <v>12.2023</v>
      </c>
      <c r="P326" s="8" t="s">
        <v>1183</v>
      </c>
      <c r="Q326" s="8" t="s">
        <v>76</v>
      </c>
      <c r="R326" s="159" t="s">
        <v>32</v>
      </c>
      <c r="S326" s="8" t="s">
        <v>59</v>
      </c>
      <c r="T326" s="162" t="s">
        <v>59</v>
      </c>
      <c r="U326" s="159" t="s">
        <v>33</v>
      </c>
      <c r="V326" s="164" t="s">
        <v>79</v>
      </c>
      <c r="W326" s="10"/>
      <c r="X326" s="160"/>
      <c r="Y326" s="10"/>
      <c r="Z326" s="10"/>
    </row>
    <row r="327" spans="1:26" ht="191.25" x14ac:dyDescent="0.2">
      <c r="A327" s="160" t="s">
        <v>1195</v>
      </c>
      <c r="B327" s="13" t="s">
        <v>479</v>
      </c>
      <c r="C327" s="13" t="s">
        <v>1203</v>
      </c>
      <c r="D327" s="158" t="s">
        <v>132</v>
      </c>
      <c r="E327" s="158" t="s">
        <v>1206</v>
      </c>
      <c r="F327" s="160" t="s">
        <v>174</v>
      </c>
      <c r="G327" s="160" t="s">
        <v>572</v>
      </c>
      <c r="H327" s="158" t="s">
        <v>663</v>
      </c>
      <c r="I327" s="158" t="s">
        <v>1207</v>
      </c>
      <c r="J327" s="160" t="s">
        <v>31</v>
      </c>
      <c r="K327" s="160" t="s">
        <v>55</v>
      </c>
      <c r="L327" s="161">
        <v>937310.15</v>
      </c>
      <c r="M327" s="8" t="s">
        <v>141</v>
      </c>
      <c r="N327" s="50" t="str">
        <f t="shared" si="32"/>
        <v>09.2023</v>
      </c>
      <c r="O327" s="8" t="str">
        <f t="shared" si="33"/>
        <v>12.2023</v>
      </c>
      <c r="P327" s="8" t="s">
        <v>1183</v>
      </c>
      <c r="Q327" s="8" t="s">
        <v>76</v>
      </c>
      <c r="R327" s="159" t="s">
        <v>32</v>
      </c>
      <c r="S327" s="8" t="s">
        <v>59</v>
      </c>
      <c r="T327" s="162" t="s">
        <v>59</v>
      </c>
      <c r="U327" s="159" t="s">
        <v>33</v>
      </c>
      <c r="V327" s="164" t="s">
        <v>79</v>
      </c>
      <c r="W327" s="10"/>
      <c r="X327" s="160"/>
      <c r="Y327" s="10"/>
      <c r="Z327" s="10"/>
    </row>
    <row r="328" spans="1:26" ht="67.5" x14ac:dyDescent="0.2">
      <c r="A328" s="165" t="s">
        <v>1208</v>
      </c>
      <c r="B328" s="13" t="s">
        <v>260</v>
      </c>
      <c r="C328" s="13" t="s">
        <v>261</v>
      </c>
      <c r="D328" s="163" t="s">
        <v>131</v>
      </c>
      <c r="E328" s="163" t="s">
        <v>311</v>
      </c>
      <c r="F328" s="165" t="s">
        <v>92</v>
      </c>
      <c r="G328" s="165" t="s">
        <v>1213</v>
      </c>
      <c r="H328" s="165" t="s">
        <v>1213</v>
      </c>
      <c r="I328" s="163" t="s">
        <v>1214</v>
      </c>
      <c r="J328" s="165" t="s">
        <v>31</v>
      </c>
      <c r="K328" s="165" t="s">
        <v>55</v>
      </c>
      <c r="L328" s="166" t="s">
        <v>1215</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1209</v>
      </c>
      <c r="B329" s="13" t="s">
        <v>58</v>
      </c>
      <c r="C329" s="13" t="s">
        <v>69</v>
      </c>
      <c r="D329" s="163" t="s">
        <v>131</v>
      </c>
      <c r="E329" s="163" t="s">
        <v>78</v>
      </c>
      <c r="F329" s="165" t="s">
        <v>92</v>
      </c>
      <c r="G329" s="165" t="s">
        <v>163</v>
      </c>
      <c r="H329" s="163" t="s">
        <v>191</v>
      </c>
      <c r="I329" s="163">
        <v>66700</v>
      </c>
      <c r="J329" s="165" t="s">
        <v>31</v>
      </c>
      <c r="K329" s="165" t="s">
        <v>55</v>
      </c>
      <c r="L329" s="166" t="s">
        <v>1216</v>
      </c>
      <c r="M329" s="8" t="s">
        <v>141</v>
      </c>
      <c r="N329" s="50" t="str">
        <f t="shared" si="32"/>
        <v>09.2023</v>
      </c>
      <c r="O329" s="8" t="str">
        <f>"02.2024"</f>
        <v>02.2024</v>
      </c>
      <c r="P329" s="8" t="s">
        <v>147</v>
      </c>
      <c r="Q329" s="8" t="s">
        <v>59</v>
      </c>
      <c r="R329" s="164" t="s">
        <v>32</v>
      </c>
      <c r="S329" s="8" t="s">
        <v>59</v>
      </c>
      <c r="T329" s="164" t="s">
        <v>59</v>
      </c>
      <c r="U329" s="164" t="s">
        <v>33</v>
      </c>
      <c r="V329" s="164" t="s">
        <v>79</v>
      </c>
      <c r="W329" s="10"/>
      <c r="X329" s="165"/>
      <c r="Y329" s="10"/>
      <c r="Z329" s="10"/>
    </row>
    <row r="330" spans="1:26" ht="45" x14ac:dyDescent="0.2">
      <c r="A330" s="165" t="s">
        <v>1210</v>
      </c>
      <c r="B330" s="13" t="s">
        <v>1217</v>
      </c>
      <c r="C330" s="13" t="s">
        <v>1218</v>
      </c>
      <c r="D330" s="163" t="s">
        <v>131</v>
      </c>
      <c r="E330" s="163" t="s">
        <v>1219</v>
      </c>
      <c r="F330" s="165" t="s">
        <v>92</v>
      </c>
      <c r="G330" s="165" t="s">
        <v>738</v>
      </c>
      <c r="H330" s="163" t="s">
        <v>739</v>
      </c>
      <c r="I330" s="163" t="s">
        <v>1220</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1211</v>
      </c>
      <c r="B331" s="13" t="s">
        <v>796</v>
      </c>
      <c r="C331" s="13" t="s">
        <v>797</v>
      </c>
      <c r="D331" s="163" t="s">
        <v>134</v>
      </c>
      <c r="E331" s="163" t="s">
        <v>1221</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1212</v>
      </c>
      <c r="B332" s="13" t="s">
        <v>1222</v>
      </c>
      <c r="C332" s="13" t="s">
        <v>1223</v>
      </c>
      <c r="D332" s="198" t="s">
        <v>131</v>
      </c>
      <c r="E332" s="198" t="s">
        <v>425</v>
      </c>
      <c r="F332" s="200" t="s">
        <v>92</v>
      </c>
      <c r="G332" s="200" t="s">
        <v>157</v>
      </c>
      <c r="H332" s="198" t="s">
        <v>183</v>
      </c>
      <c r="I332" s="198" t="s">
        <v>1224</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1225</v>
      </c>
      <c r="B333" s="13" t="s">
        <v>1228</v>
      </c>
      <c r="C333" s="13" t="s">
        <v>1229</v>
      </c>
      <c r="D333" s="167" t="s">
        <v>131</v>
      </c>
      <c r="E333" s="167" t="s">
        <v>1227</v>
      </c>
      <c r="F333" s="169" t="s">
        <v>92</v>
      </c>
      <c r="G333" s="169" t="s">
        <v>1230</v>
      </c>
      <c r="H333" s="167" t="s">
        <v>1231</v>
      </c>
      <c r="I333" s="167" t="s">
        <v>1232</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1226</v>
      </c>
      <c r="B334" s="13" t="s">
        <v>1055</v>
      </c>
      <c r="C334" s="13" t="s">
        <v>1042</v>
      </c>
      <c r="D334" s="167" t="s">
        <v>131</v>
      </c>
      <c r="E334" s="167" t="s">
        <v>1233</v>
      </c>
      <c r="F334" s="169" t="s">
        <v>92</v>
      </c>
      <c r="G334" s="169" t="s">
        <v>1044</v>
      </c>
      <c r="H334" s="167" t="s">
        <v>1045</v>
      </c>
      <c r="I334" s="167" t="s">
        <v>1234</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1235</v>
      </c>
      <c r="B335" s="13" t="s">
        <v>1236</v>
      </c>
      <c r="C335" s="13" t="s">
        <v>1237</v>
      </c>
      <c r="D335" s="172" t="s">
        <v>131</v>
      </c>
      <c r="E335" s="172" t="s">
        <v>1238</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1239</v>
      </c>
      <c r="B336" s="8" t="s">
        <v>1157</v>
      </c>
      <c r="C336" s="8" t="s">
        <v>1158</v>
      </c>
      <c r="D336" s="8" t="s">
        <v>131</v>
      </c>
      <c r="E336" s="8" t="s">
        <v>1159</v>
      </c>
      <c r="F336" s="179" t="s">
        <v>92</v>
      </c>
      <c r="G336" s="177" t="s">
        <v>738</v>
      </c>
      <c r="H336" s="8" t="s">
        <v>739</v>
      </c>
      <c r="I336" s="8" t="s">
        <v>1160</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1240</v>
      </c>
      <c r="B337" s="185" t="s">
        <v>115</v>
      </c>
      <c r="C337" s="185" t="s">
        <v>1247</v>
      </c>
      <c r="D337" s="185" t="s">
        <v>132</v>
      </c>
      <c r="E337" s="185" t="s">
        <v>1259</v>
      </c>
      <c r="F337" s="179" t="s">
        <v>92</v>
      </c>
      <c r="G337" s="186" t="s">
        <v>158</v>
      </c>
      <c r="H337" s="177" t="s">
        <v>53</v>
      </c>
      <c r="I337" s="186" t="s">
        <v>1268</v>
      </c>
      <c r="J337" s="179" t="s">
        <v>31</v>
      </c>
      <c r="K337" s="179" t="s">
        <v>55</v>
      </c>
      <c r="L337" s="189" t="s">
        <v>1277</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1241</v>
      </c>
      <c r="B338" s="185" t="s">
        <v>736</v>
      </c>
      <c r="C338" s="185" t="s">
        <v>1248</v>
      </c>
      <c r="D338" s="185" t="s">
        <v>135</v>
      </c>
      <c r="E338" s="185" t="s">
        <v>1260</v>
      </c>
      <c r="F338" s="179" t="s">
        <v>92</v>
      </c>
      <c r="G338" s="186" t="s">
        <v>1269</v>
      </c>
      <c r="H338" s="177" t="s">
        <v>1270</v>
      </c>
      <c r="I338" s="186" t="s">
        <v>1271</v>
      </c>
      <c r="J338" s="179" t="s">
        <v>31</v>
      </c>
      <c r="K338" s="179" t="s">
        <v>55</v>
      </c>
      <c r="L338" s="189" t="s">
        <v>1283</v>
      </c>
      <c r="M338" s="8" t="s">
        <v>141</v>
      </c>
      <c r="N338" s="50" t="str">
        <f t="shared" si="35"/>
        <v>10.2023</v>
      </c>
      <c r="O338" s="186" t="s">
        <v>1285</v>
      </c>
      <c r="P338" s="8" t="s">
        <v>147</v>
      </c>
      <c r="Q338" s="8" t="s">
        <v>59</v>
      </c>
      <c r="R338" s="178" t="s">
        <v>32</v>
      </c>
      <c r="S338" s="8" t="s">
        <v>59</v>
      </c>
      <c r="T338" s="178" t="s">
        <v>33</v>
      </c>
      <c r="U338" s="178" t="s">
        <v>33</v>
      </c>
      <c r="V338" s="178" t="s">
        <v>79</v>
      </c>
      <c r="W338" s="10"/>
      <c r="X338" s="179"/>
      <c r="Y338" s="10"/>
      <c r="Z338" s="10"/>
    </row>
    <row r="339" spans="1:26" ht="409.5" x14ac:dyDescent="0.2">
      <c r="A339" s="196" t="s">
        <v>1242</v>
      </c>
      <c r="B339" s="185" t="s">
        <v>1249</v>
      </c>
      <c r="C339" s="185" t="s">
        <v>1250</v>
      </c>
      <c r="D339" s="185" t="s">
        <v>1266</v>
      </c>
      <c r="E339" s="185" t="s">
        <v>1261</v>
      </c>
      <c r="F339" s="179" t="s">
        <v>92</v>
      </c>
      <c r="G339" s="184" t="s">
        <v>1272</v>
      </c>
      <c r="H339" s="184" t="s">
        <v>1272</v>
      </c>
      <c r="I339" s="184" t="s">
        <v>1272</v>
      </c>
      <c r="J339" s="179" t="s">
        <v>31</v>
      </c>
      <c r="K339" s="179" t="s">
        <v>55</v>
      </c>
      <c r="L339" s="189" t="s">
        <v>1278</v>
      </c>
      <c r="M339" s="8" t="s">
        <v>141</v>
      </c>
      <c r="N339" s="50" t="str">
        <f t="shared" si="35"/>
        <v>10.2023</v>
      </c>
      <c r="O339" s="27" t="str">
        <f t="shared" si="34"/>
        <v>12.2023</v>
      </c>
      <c r="P339" s="8" t="s">
        <v>117</v>
      </c>
      <c r="Q339" s="8" t="s">
        <v>59</v>
      </c>
      <c r="R339" s="178" t="s">
        <v>32</v>
      </c>
      <c r="S339" s="8" t="s">
        <v>76</v>
      </c>
      <c r="T339" s="178" t="s">
        <v>33</v>
      </c>
      <c r="U339" s="178" t="s">
        <v>33</v>
      </c>
      <c r="V339" s="178" t="s">
        <v>79</v>
      </c>
      <c r="W339" s="10"/>
      <c r="X339" s="179"/>
      <c r="Y339" s="10"/>
      <c r="Z339" s="10"/>
    </row>
    <row r="340" spans="1:26" ht="112.5" x14ac:dyDescent="0.2">
      <c r="A340" s="179" t="s">
        <v>1243</v>
      </c>
      <c r="B340" s="185" t="s">
        <v>1251</v>
      </c>
      <c r="C340" s="185" t="s">
        <v>1252</v>
      </c>
      <c r="D340" s="185" t="s">
        <v>1267</v>
      </c>
      <c r="E340" s="185" t="s">
        <v>1262</v>
      </c>
      <c r="F340" s="179" t="s">
        <v>92</v>
      </c>
      <c r="G340" s="186" t="s">
        <v>1059</v>
      </c>
      <c r="H340" s="177" t="s">
        <v>1060</v>
      </c>
      <c r="I340" s="186" t="s">
        <v>1273</v>
      </c>
      <c r="J340" s="179" t="s">
        <v>31</v>
      </c>
      <c r="K340" s="179" t="s">
        <v>55</v>
      </c>
      <c r="L340" s="189" t="s">
        <v>1279</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1244</v>
      </c>
      <c r="B341" s="185" t="s">
        <v>1253</v>
      </c>
      <c r="C341" s="185" t="s">
        <v>1254</v>
      </c>
      <c r="D341" s="185" t="s">
        <v>614</v>
      </c>
      <c r="E341" s="185" t="s">
        <v>1263</v>
      </c>
      <c r="F341" s="179" t="s">
        <v>92</v>
      </c>
      <c r="G341" s="186" t="s">
        <v>508</v>
      </c>
      <c r="H341" s="177" t="s">
        <v>509</v>
      </c>
      <c r="I341" s="186" t="s">
        <v>1274</v>
      </c>
      <c r="J341" s="179" t="s">
        <v>31</v>
      </c>
      <c r="K341" s="179" t="s">
        <v>55</v>
      </c>
      <c r="L341" s="189" t="s">
        <v>1280</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1245</v>
      </c>
      <c r="B342" s="185" t="s">
        <v>1255</v>
      </c>
      <c r="C342" s="185" t="s">
        <v>1256</v>
      </c>
      <c r="D342" s="185" t="s">
        <v>1267</v>
      </c>
      <c r="E342" s="185" t="s">
        <v>1264</v>
      </c>
      <c r="F342" s="179" t="s">
        <v>92</v>
      </c>
      <c r="G342" s="186" t="s">
        <v>1059</v>
      </c>
      <c r="H342" s="177" t="s">
        <v>1060</v>
      </c>
      <c r="I342" s="186" t="s">
        <v>1275</v>
      </c>
      <c r="J342" s="179" t="s">
        <v>31</v>
      </c>
      <c r="K342" s="179" t="s">
        <v>55</v>
      </c>
      <c r="L342" s="189" t="s">
        <v>1282</v>
      </c>
      <c r="M342" s="8" t="s">
        <v>141</v>
      </c>
      <c r="N342" s="50" t="str">
        <f t="shared" si="35"/>
        <v>10.2023</v>
      </c>
      <c r="O342" s="186" t="s">
        <v>1284</v>
      </c>
      <c r="P342" s="8" t="s">
        <v>147</v>
      </c>
      <c r="Q342" s="8" t="s">
        <v>59</v>
      </c>
      <c r="R342" s="178" t="s">
        <v>32</v>
      </c>
      <c r="S342" s="8" t="s">
        <v>59</v>
      </c>
      <c r="T342" s="178" t="s">
        <v>33</v>
      </c>
      <c r="U342" s="178" t="s">
        <v>33</v>
      </c>
      <c r="V342" s="178" t="s">
        <v>79</v>
      </c>
      <c r="W342" s="10"/>
      <c r="X342" s="179"/>
      <c r="Y342" s="10"/>
      <c r="Z342" s="10"/>
    </row>
    <row r="343" spans="1:26" ht="101.25" x14ac:dyDescent="0.2">
      <c r="A343" s="179" t="s">
        <v>1246</v>
      </c>
      <c r="B343" s="187" t="s">
        <v>1257</v>
      </c>
      <c r="C343" s="187" t="s">
        <v>1258</v>
      </c>
      <c r="D343" s="185" t="s">
        <v>614</v>
      </c>
      <c r="E343" s="187" t="s">
        <v>1265</v>
      </c>
      <c r="F343" s="179" t="s">
        <v>92</v>
      </c>
      <c r="G343" s="188" t="s">
        <v>508</v>
      </c>
      <c r="H343" s="177" t="s">
        <v>509</v>
      </c>
      <c r="I343" s="188" t="s">
        <v>1276</v>
      </c>
      <c r="J343" s="179" t="s">
        <v>31</v>
      </c>
      <c r="K343" s="179" t="s">
        <v>55</v>
      </c>
      <c r="L343" s="189" t="s">
        <v>1281</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1286</v>
      </c>
      <c r="B344" s="13" t="s">
        <v>1186</v>
      </c>
      <c r="C344" s="13" t="s">
        <v>1187</v>
      </c>
      <c r="D344" s="180" t="s">
        <v>131</v>
      </c>
      <c r="E344" s="180" t="s">
        <v>1288</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1183</v>
      </c>
      <c r="Q344" s="8" t="s">
        <v>76</v>
      </c>
      <c r="R344" s="181" t="s">
        <v>32</v>
      </c>
      <c r="S344" s="8" t="s">
        <v>59</v>
      </c>
      <c r="T344" s="181" t="s">
        <v>33</v>
      </c>
      <c r="U344" s="181" t="s">
        <v>33</v>
      </c>
      <c r="V344" s="195" t="s">
        <v>79</v>
      </c>
      <c r="W344" s="10"/>
      <c r="X344" s="182"/>
      <c r="Y344" s="10"/>
      <c r="Z344" s="10"/>
    </row>
    <row r="345" spans="1:26" ht="22.5" x14ac:dyDescent="0.2">
      <c r="A345" s="182" t="s">
        <v>1287</v>
      </c>
      <c r="B345" s="13" t="str">
        <f>"08.12"</f>
        <v>08.12</v>
      </c>
      <c r="C345" s="13" t="s">
        <v>642</v>
      </c>
      <c r="D345" s="180" t="s">
        <v>131</v>
      </c>
      <c r="E345" s="180" t="s">
        <v>1289</v>
      </c>
      <c r="F345" s="182" t="s">
        <v>174</v>
      </c>
      <c r="G345" s="182" t="s">
        <v>157</v>
      </c>
      <c r="H345" s="180" t="s">
        <v>1290</v>
      </c>
      <c r="I345" s="180">
        <v>100</v>
      </c>
      <c r="J345" s="182" t="s">
        <v>31</v>
      </c>
      <c r="K345" s="182" t="s">
        <v>55</v>
      </c>
      <c r="L345" s="183">
        <v>87000</v>
      </c>
      <c r="M345" s="8" t="s">
        <v>141</v>
      </c>
      <c r="N345" s="50" t="str">
        <f t="shared" si="36"/>
        <v>10.2023</v>
      </c>
      <c r="O345" s="8" t="str">
        <f t="shared" si="37"/>
        <v>12.2023</v>
      </c>
      <c r="P345" s="8" t="s">
        <v>1183</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1293</v>
      </c>
      <c r="C346" s="190" t="s">
        <v>1292</v>
      </c>
      <c r="D346" s="190" t="s">
        <v>131</v>
      </c>
      <c r="E346" s="190" t="s">
        <v>1291</v>
      </c>
      <c r="F346" s="182" t="s">
        <v>92</v>
      </c>
      <c r="G346" s="181" t="s">
        <v>1295</v>
      </c>
      <c r="H346" s="180" t="s">
        <v>1294</v>
      </c>
      <c r="I346" s="180" t="s">
        <v>1296</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1298</v>
      </c>
      <c r="C347" s="190" t="s">
        <v>1297</v>
      </c>
      <c r="D347" s="190" t="s">
        <v>131</v>
      </c>
      <c r="E347" s="190" t="s">
        <v>1291</v>
      </c>
      <c r="F347" s="192" t="s">
        <v>92</v>
      </c>
      <c r="G347" s="191" t="s">
        <v>1300</v>
      </c>
      <c r="H347" s="190" t="s">
        <v>1299</v>
      </c>
      <c r="I347" s="190" t="s">
        <v>1301</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1302</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1303</v>
      </c>
      <c r="D349" s="190" t="s">
        <v>131</v>
      </c>
      <c r="E349" s="190" t="s">
        <v>447</v>
      </c>
      <c r="F349" s="192" t="s">
        <v>92</v>
      </c>
      <c r="G349" s="191" t="s">
        <v>894</v>
      </c>
      <c r="H349" s="190" t="s">
        <v>1302</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1304</v>
      </c>
      <c r="C350" s="190" t="s">
        <v>1307</v>
      </c>
      <c r="D350" s="190" t="s">
        <v>131</v>
      </c>
      <c r="E350" s="190" t="s">
        <v>1305</v>
      </c>
      <c r="F350" s="192" t="s">
        <v>92</v>
      </c>
      <c r="G350" s="191" t="s">
        <v>706</v>
      </c>
      <c r="H350" s="190" t="s">
        <v>417</v>
      </c>
      <c r="I350" s="190" t="s">
        <v>1306</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1308</v>
      </c>
      <c r="D351" s="194" t="s">
        <v>131</v>
      </c>
      <c r="E351" s="194" t="s">
        <v>1324</v>
      </c>
      <c r="F351" s="196" t="s">
        <v>92</v>
      </c>
      <c r="G351" s="195" t="s">
        <v>1309</v>
      </c>
      <c r="H351" s="194" t="s">
        <v>1310</v>
      </c>
      <c r="I351" s="194" t="s">
        <v>1311</v>
      </c>
      <c r="J351" s="196" t="s">
        <v>31</v>
      </c>
      <c r="K351" s="196" t="s">
        <v>55</v>
      </c>
      <c r="L351" s="197" t="s">
        <v>1312</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1074</v>
      </c>
      <c r="D352" s="194" t="s">
        <v>131</v>
      </c>
      <c r="E352" s="194" t="s">
        <v>1313</v>
      </c>
      <c r="F352" s="196" t="s">
        <v>92</v>
      </c>
      <c r="G352" s="195" t="s">
        <v>706</v>
      </c>
      <c r="H352" s="194" t="s">
        <v>417</v>
      </c>
      <c r="I352" s="194">
        <v>1</v>
      </c>
      <c r="J352" s="196" t="s">
        <v>31</v>
      </c>
      <c r="K352" s="196" t="s">
        <v>55</v>
      </c>
      <c r="L352" s="197" t="s">
        <v>1314</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1317</v>
      </c>
      <c r="D353" s="194" t="s">
        <v>131</v>
      </c>
      <c r="E353" s="194" t="s">
        <v>979</v>
      </c>
      <c r="F353" s="196" t="s">
        <v>92</v>
      </c>
      <c r="G353" s="195" t="s">
        <v>1059</v>
      </c>
      <c r="H353" s="194" t="s">
        <v>1060</v>
      </c>
      <c r="I353" s="194" t="s">
        <v>1316</v>
      </c>
      <c r="J353" s="196" t="s">
        <v>31</v>
      </c>
      <c r="K353" s="196" t="s">
        <v>55</v>
      </c>
      <c r="L353" s="197" t="s">
        <v>1315</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1318</v>
      </c>
      <c r="C354" s="194" t="s">
        <v>1319</v>
      </c>
      <c r="D354" s="194" t="s">
        <v>132</v>
      </c>
      <c r="E354" s="194" t="s">
        <v>1323</v>
      </c>
      <c r="F354" s="196" t="s">
        <v>92</v>
      </c>
      <c r="G354" s="195" t="s">
        <v>1321</v>
      </c>
      <c r="H354" s="194" t="s">
        <v>1322</v>
      </c>
      <c r="I354" s="194" t="s">
        <v>1320</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1325</v>
      </c>
      <c r="C355" s="198" t="s">
        <v>1326</v>
      </c>
      <c r="D355" s="198" t="s">
        <v>131</v>
      </c>
      <c r="E355" s="198" t="s">
        <v>1327</v>
      </c>
      <c r="F355" s="200" t="s">
        <v>92</v>
      </c>
      <c r="G355" s="199" t="s">
        <v>1328</v>
      </c>
      <c r="H355" s="198" t="s">
        <v>1329</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1330</v>
      </c>
      <c r="D356" s="198" t="s">
        <v>131</v>
      </c>
      <c r="E356" s="198" t="s">
        <v>291</v>
      </c>
      <c r="F356" s="200" t="s">
        <v>92</v>
      </c>
      <c r="G356" s="199" t="s">
        <v>702</v>
      </c>
      <c r="H356" s="198" t="s">
        <v>1331</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1333</v>
      </c>
      <c r="D357" s="198" t="s">
        <v>131</v>
      </c>
      <c r="E357" s="198" t="s">
        <v>1332</v>
      </c>
      <c r="F357" s="200" t="s">
        <v>92</v>
      </c>
      <c r="G357" s="199" t="s">
        <v>1120</v>
      </c>
      <c r="H357" s="198" t="s">
        <v>1334</v>
      </c>
      <c r="I357" s="198" t="s">
        <v>1335</v>
      </c>
      <c r="J357" s="200" t="s">
        <v>31</v>
      </c>
      <c r="K357" s="200" t="s">
        <v>55</v>
      </c>
      <c r="L357" s="201" t="s">
        <v>1336</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1337</v>
      </c>
      <c r="J358" s="200" t="s">
        <v>31</v>
      </c>
      <c r="K358" s="200" t="s">
        <v>55</v>
      </c>
      <c r="L358" s="201" t="s">
        <v>1338</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1339</v>
      </c>
      <c r="C359" s="198" t="s">
        <v>1340</v>
      </c>
      <c r="D359" s="198" t="s">
        <v>131</v>
      </c>
      <c r="E359" s="198" t="s">
        <v>1341</v>
      </c>
      <c r="F359" s="200" t="s">
        <v>92</v>
      </c>
      <c r="G359" s="199" t="s">
        <v>1309</v>
      </c>
      <c r="H359" s="198" t="s">
        <v>1310</v>
      </c>
      <c r="I359" s="198" t="s">
        <v>1342</v>
      </c>
      <c r="J359" s="200" t="s">
        <v>31</v>
      </c>
      <c r="K359" s="200" t="s">
        <v>55</v>
      </c>
      <c r="L359" s="201" t="s">
        <v>1343</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7.5" x14ac:dyDescent="0.2">
      <c r="A360" s="202">
        <v>331</v>
      </c>
      <c r="B360" s="13" t="s">
        <v>1344</v>
      </c>
      <c r="C360" s="13" t="s">
        <v>1345</v>
      </c>
      <c r="D360" s="202" t="s">
        <v>132</v>
      </c>
      <c r="E360" s="202" t="s">
        <v>1346</v>
      </c>
      <c r="F360" s="204" t="s">
        <v>174</v>
      </c>
      <c r="G360" s="204" t="s">
        <v>158</v>
      </c>
      <c r="H360" s="202" t="s">
        <v>53</v>
      </c>
      <c r="I360" s="202">
        <v>1</v>
      </c>
      <c r="J360" s="204" t="s">
        <v>31</v>
      </c>
      <c r="K360" s="204" t="s">
        <v>55</v>
      </c>
      <c r="L360" s="205" t="s">
        <v>1347</v>
      </c>
      <c r="M360" s="8" t="s">
        <v>141</v>
      </c>
      <c r="N360" s="50" t="str">
        <f t="shared" si="36"/>
        <v>10.2023</v>
      </c>
      <c r="O360" s="8" t="str">
        <f>"08.2024"</f>
        <v>08.2024</v>
      </c>
      <c r="P360" s="8" t="s">
        <v>1183</v>
      </c>
      <c r="Q360" s="8" t="s">
        <v>76</v>
      </c>
      <c r="R360" s="203" t="s">
        <v>32</v>
      </c>
      <c r="S360" s="8" t="s">
        <v>76</v>
      </c>
      <c r="T360" s="203" t="s">
        <v>59</v>
      </c>
      <c r="U360" s="203" t="s">
        <v>33</v>
      </c>
      <c r="V360" s="207" t="s">
        <v>79</v>
      </c>
      <c r="W360" s="10"/>
      <c r="X360" s="204"/>
      <c r="Y360" s="10"/>
      <c r="Z360" s="10"/>
    </row>
    <row r="361" spans="1:26" ht="67.5" x14ac:dyDescent="0.2">
      <c r="A361" s="202">
        <v>332</v>
      </c>
      <c r="B361" s="13" t="s">
        <v>1349</v>
      </c>
      <c r="C361" s="13" t="s">
        <v>1345</v>
      </c>
      <c r="D361" s="202" t="s">
        <v>132</v>
      </c>
      <c r="E361" s="202" t="s">
        <v>1348</v>
      </c>
      <c r="F361" s="204" t="s">
        <v>174</v>
      </c>
      <c r="G361" s="204" t="s">
        <v>158</v>
      </c>
      <c r="H361" s="202" t="s">
        <v>53</v>
      </c>
      <c r="I361" s="202">
        <v>1</v>
      </c>
      <c r="J361" s="204" t="s">
        <v>31</v>
      </c>
      <c r="K361" s="204" t="s">
        <v>55</v>
      </c>
      <c r="L361" s="205" t="s">
        <v>1350</v>
      </c>
      <c r="M361" s="8" t="s">
        <v>141</v>
      </c>
      <c r="N361" s="50" t="str">
        <f t="shared" si="36"/>
        <v>10.2023</v>
      </c>
      <c r="O361" s="8" t="str">
        <f>"08.2024"</f>
        <v>08.2024</v>
      </c>
      <c r="P361" s="8" t="s">
        <v>1183</v>
      </c>
      <c r="Q361" s="8" t="s">
        <v>76</v>
      </c>
      <c r="R361" s="203" t="s">
        <v>32</v>
      </c>
      <c r="S361" s="8" t="s">
        <v>76</v>
      </c>
      <c r="T361" s="203" t="s">
        <v>59</v>
      </c>
      <c r="U361" s="203" t="s">
        <v>33</v>
      </c>
      <c r="V361" s="207" t="s">
        <v>79</v>
      </c>
      <c r="W361" s="10"/>
      <c r="X361" s="204"/>
      <c r="Y361" s="10"/>
      <c r="Z361" s="10"/>
    </row>
    <row r="362" spans="1:26" ht="78.75" x14ac:dyDescent="0.2">
      <c r="A362" s="202">
        <v>333</v>
      </c>
      <c r="B362" s="13" t="s">
        <v>1351</v>
      </c>
      <c r="C362" s="13" t="s">
        <v>1352</v>
      </c>
      <c r="D362" s="202" t="s">
        <v>132</v>
      </c>
      <c r="E362" s="202" t="s">
        <v>1353</v>
      </c>
      <c r="F362" s="204" t="s">
        <v>174</v>
      </c>
      <c r="G362" s="204" t="s">
        <v>158</v>
      </c>
      <c r="H362" s="202" t="s">
        <v>53</v>
      </c>
      <c r="I362" s="202">
        <v>1</v>
      </c>
      <c r="J362" s="204" t="s">
        <v>31</v>
      </c>
      <c r="K362" s="204" t="s">
        <v>55</v>
      </c>
      <c r="L362" s="205" t="s">
        <v>1354</v>
      </c>
      <c r="M362" s="8" t="s">
        <v>141</v>
      </c>
      <c r="N362" s="50" t="str">
        <f t="shared" si="36"/>
        <v>10.2023</v>
      </c>
      <c r="O362" s="8" t="str">
        <f>"03.2025"</f>
        <v>03.2025</v>
      </c>
      <c r="P362" s="8" t="s">
        <v>1183</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1356</v>
      </c>
      <c r="C363" s="206" t="s">
        <v>1355</v>
      </c>
      <c r="D363" s="206" t="s">
        <v>131</v>
      </c>
      <c r="E363" s="206" t="s">
        <v>1065</v>
      </c>
      <c r="F363" s="208" t="s">
        <v>92</v>
      </c>
      <c r="G363" s="207" t="s">
        <v>1357</v>
      </c>
      <c r="H363" s="206" t="s">
        <v>1358</v>
      </c>
      <c r="I363" s="206" t="s">
        <v>1359</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11" t="s">
        <v>79</v>
      </c>
      <c r="W363" s="15"/>
      <c r="X363" s="15"/>
      <c r="Y363" s="15"/>
      <c r="Z363" s="15"/>
    </row>
    <row r="364" spans="1:26" ht="45.75" customHeight="1" x14ac:dyDescent="0.2">
      <c r="A364" s="206">
        <v>335</v>
      </c>
      <c r="B364" s="206" t="s">
        <v>1360</v>
      </c>
      <c r="C364" s="206" t="s">
        <v>1361</v>
      </c>
      <c r="D364" s="206" t="s">
        <v>131</v>
      </c>
      <c r="E364" s="206" t="s">
        <v>1227</v>
      </c>
      <c r="F364" s="208" t="s">
        <v>92</v>
      </c>
      <c r="G364" s="207" t="s">
        <v>1362</v>
      </c>
      <c r="H364" s="206" t="s">
        <v>1363</v>
      </c>
      <c r="I364" s="206" t="s">
        <v>1364</v>
      </c>
      <c r="J364" s="208" t="s">
        <v>31</v>
      </c>
      <c r="K364" s="208" t="s">
        <v>55</v>
      </c>
      <c r="L364" s="209">
        <v>11295803.6</v>
      </c>
      <c r="M364" s="206" t="s">
        <v>141</v>
      </c>
      <c r="N364" s="206" t="str">
        <f t="shared" ref="N364:N379" si="38">"11.2023"</f>
        <v>11.2023</v>
      </c>
      <c r="O364" s="206" t="str">
        <f>"12.2023"</f>
        <v>12.2023</v>
      </c>
      <c r="P364" s="206" t="s">
        <v>147</v>
      </c>
      <c r="Q364" s="206" t="s">
        <v>59</v>
      </c>
      <c r="R364" s="206" t="s">
        <v>32</v>
      </c>
      <c r="S364" s="206" t="s">
        <v>59</v>
      </c>
      <c r="T364" s="207" t="s">
        <v>33</v>
      </c>
      <c r="U364" s="207" t="s">
        <v>33</v>
      </c>
      <c r="V364" s="211" t="s">
        <v>79</v>
      </c>
      <c r="W364" s="15"/>
      <c r="X364" s="15"/>
      <c r="Y364" s="15"/>
      <c r="Z364" s="15"/>
    </row>
    <row r="365" spans="1:26" ht="45.75" customHeight="1" x14ac:dyDescent="0.2">
      <c r="A365" s="206">
        <v>336</v>
      </c>
      <c r="B365" s="206" t="s">
        <v>1365</v>
      </c>
      <c r="C365" s="206" t="s">
        <v>1366</v>
      </c>
      <c r="D365" s="206" t="s">
        <v>131</v>
      </c>
      <c r="E365" s="206" t="s">
        <v>1367</v>
      </c>
      <c r="F365" s="208" t="s">
        <v>92</v>
      </c>
      <c r="G365" s="207" t="s">
        <v>1120</v>
      </c>
      <c r="H365" s="206" t="s">
        <v>1334</v>
      </c>
      <c r="I365" s="206" t="s">
        <v>1368</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11" t="s">
        <v>79</v>
      </c>
      <c r="W365" s="15"/>
      <c r="X365" s="15"/>
      <c r="Y365" s="15"/>
      <c r="Z365" s="15"/>
    </row>
    <row r="366" spans="1:26" ht="45.75" customHeight="1" x14ac:dyDescent="0.2">
      <c r="A366" s="206">
        <v>337</v>
      </c>
      <c r="B366" s="206" t="s">
        <v>736</v>
      </c>
      <c r="C366" s="206" t="s">
        <v>1369</v>
      </c>
      <c r="D366" s="206" t="s">
        <v>131</v>
      </c>
      <c r="E366" s="206" t="s">
        <v>1370</v>
      </c>
      <c r="F366" s="208" t="s">
        <v>92</v>
      </c>
      <c r="G366" s="207" t="s">
        <v>738</v>
      </c>
      <c r="H366" s="206" t="s">
        <v>739</v>
      </c>
      <c r="I366" s="206" t="s">
        <v>1371</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11" t="s">
        <v>79</v>
      </c>
      <c r="W366" s="15"/>
      <c r="X366" s="15"/>
      <c r="Y366" s="15"/>
      <c r="Z366" s="15"/>
    </row>
    <row r="367" spans="1:26" ht="82.5" customHeight="1" x14ac:dyDescent="0.2">
      <c r="A367" s="206">
        <v>338</v>
      </c>
      <c r="B367" s="8" t="s">
        <v>796</v>
      </c>
      <c r="C367" s="8" t="s">
        <v>797</v>
      </c>
      <c r="D367" s="8" t="s">
        <v>134</v>
      </c>
      <c r="E367" s="8" t="s">
        <v>1373</v>
      </c>
      <c r="F367" s="208" t="s">
        <v>92</v>
      </c>
      <c r="G367" s="206">
        <v>876</v>
      </c>
      <c r="H367" s="8" t="s">
        <v>53</v>
      </c>
      <c r="I367" s="8">
        <v>1</v>
      </c>
      <c r="J367" s="208" t="s">
        <v>31</v>
      </c>
      <c r="K367" s="208" t="s">
        <v>55</v>
      </c>
      <c r="L367" s="209" t="s">
        <v>1372</v>
      </c>
      <c r="M367" s="206" t="s">
        <v>141</v>
      </c>
      <c r="N367" s="206" t="str">
        <f t="shared" si="38"/>
        <v>11.2023</v>
      </c>
      <c r="O367" s="206" t="str">
        <f>"12.2024"</f>
        <v>12.2024</v>
      </c>
      <c r="P367" s="206" t="s">
        <v>147</v>
      </c>
      <c r="Q367" s="206" t="s">
        <v>59</v>
      </c>
      <c r="R367" s="206" t="s">
        <v>32</v>
      </c>
      <c r="S367" s="206" t="s">
        <v>59</v>
      </c>
      <c r="T367" s="207" t="s">
        <v>33</v>
      </c>
      <c r="U367" s="207" t="s">
        <v>33</v>
      </c>
      <c r="V367" s="207" t="s">
        <v>79</v>
      </c>
      <c r="W367" s="15"/>
      <c r="X367" s="15"/>
      <c r="Y367" s="15"/>
      <c r="Z367" s="15"/>
    </row>
    <row r="368" spans="1:26" ht="399" customHeight="1" x14ac:dyDescent="0.2">
      <c r="A368" s="210">
        <v>339</v>
      </c>
      <c r="B368" s="210" t="s">
        <v>1375</v>
      </c>
      <c r="C368" s="210" t="s">
        <v>1374</v>
      </c>
      <c r="D368" s="210" t="s">
        <v>131</v>
      </c>
      <c r="E368" s="210" t="s">
        <v>1376</v>
      </c>
      <c r="F368" s="212" t="s">
        <v>92</v>
      </c>
      <c r="G368" s="211" t="s">
        <v>1378</v>
      </c>
      <c r="H368" s="210" t="s">
        <v>1377</v>
      </c>
      <c r="I368" s="210" t="s">
        <v>1379</v>
      </c>
      <c r="J368" s="212" t="s">
        <v>31</v>
      </c>
      <c r="K368" s="212" t="s">
        <v>55</v>
      </c>
      <c r="L368" s="213">
        <v>323890.28000000003</v>
      </c>
      <c r="M368" s="210" t="s">
        <v>141</v>
      </c>
      <c r="N368" s="210" t="str">
        <f t="shared" si="38"/>
        <v>11.2023</v>
      </c>
      <c r="O368" s="210" t="str">
        <f>"12.2023"</f>
        <v>12.2023</v>
      </c>
      <c r="P368" s="210" t="s">
        <v>248</v>
      </c>
      <c r="Q368" s="210" t="s">
        <v>59</v>
      </c>
      <c r="R368" s="210" t="s">
        <v>32</v>
      </c>
      <c r="S368" s="210" t="s">
        <v>59</v>
      </c>
      <c r="T368" s="211" t="s">
        <v>33</v>
      </c>
      <c r="U368" s="211" t="s">
        <v>33</v>
      </c>
      <c r="V368" s="211" t="s">
        <v>79</v>
      </c>
      <c r="W368" s="15"/>
      <c r="X368" s="15"/>
      <c r="Y368" s="15"/>
      <c r="Z368" s="15"/>
    </row>
    <row r="369" spans="1:26" ht="92.25" customHeight="1" x14ac:dyDescent="0.2">
      <c r="A369" s="210">
        <v>340</v>
      </c>
      <c r="B369" s="210" t="s">
        <v>1380</v>
      </c>
      <c r="C369" s="210" t="s">
        <v>1381</v>
      </c>
      <c r="D369" s="210" t="s">
        <v>131</v>
      </c>
      <c r="E369" s="210" t="s">
        <v>1176</v>
      </c>
      <c r="F369" s="212" t="s">
        <v>92</v>
      </c>
      <c r="G369" s="211" t="s">
        <v>1049</v>
      </c>
      <c r="H369" s="210" t="s">
        <v>1050</v>
      </c>
      <c r="I369" s="210" t="s">
        <v>1177</v>
      </c>
      <c r="J369" s="212" t="s">
        <v>31</v>
      </c>
      <c r="K369" s="212" t="s">
        <v>55</v>
      </c>
      <c r="L369" s="213">
        <v>200209.73</v>
      </c>
      <c r="M369" s="210" t="s">
        <v>141</v>
      </c>
      <c r="N369" s="210" t="str">
        <f t="shared" si="38"/>
        <v>11.2023</v>
      </c>
      <c r="O369" s="210" t="str">
        <f>"12.2023"</f>
        <v>12.2023</v>
      </c>
      <c r="P369" s="214" t="s">
        <v>248</v>
      </c>
      <c r="Q369" s="210" t="s">
        <v>59</v>
      </c>
      <c r="R369" s="210" t="s">
        <v>32</v>
      </c>
      <c r="S369" s="210" t="s">
        <v>59</v>
      </c>
      <c r="T369" s="211" t="s">
        <v>33</v>
      </c>
      <c r="U369" s="211" t="s">
        <v>33</v>
      </c>
      <c r="V369" s="211" t="s">
        <v>79</v>
      </c>
      <c r="W369" s="15"/>
      <c r="X369" s="15"/>
      <c r="Y369" s="15"/>
      <c r="Z369" s="15"/>
    </row>
    <row r="370" spans="1:26" ht="45.75" customHeight="1" x14ac:dyDescent="0.2">
      <c r="A370" s="210">
        <v>341</v>
      </c>
      <c r="B370" s="210" t="s">
        <v>1103</v>
      </c>
      <c r="C370" s="210" t="s">
        <v>1104</v>
      </c>
      <c r="D370" s="210" t="s">
        <v>131</v>
      </c>
      <c r="E370" s="210" t="s">
        <v>1382</v>
      </c>
      <c r="F370" s="212" t="s">
        <v>92</v>
      </c>
      <c r="G370" s="211" t="s">
        <v>706</v>
      </c>
      <c r="H370" s="210" t="s">
        <v>417</v>
      </c>
      <c r="I370" s="210">
        <v>48</v>
      </c>
      <c r="J370" s="212" t="s">
        <v>31</v>
      </c>
      <c r="K370" s="212" t="s">
        <v>55</v>
      </c>
      <c r="L370" s="213">
        <v>109152</v>
      </c>
      <c r="M370" s="210" t="s">
        <v>141</v>
      </c>
      <c r="N370" s="210" t="str">
        <f t="shared" si="38"/>
        <v>11.2023</v>
      </c>
      <c r="O370" s="210" t="str">
        <f>"12.2023"</f>
        <v>12.2023</v>
      </c>
      <c r="P370" s="214" t="s">
        <v>248</v>
      </c>
      <c r="Q370" s="210" t="s">
        <v>59</v>
      </c>
      <c r="R370" s="210" t="s">
        <v>32</v>
      </c>
      <c r="S370" s="210" t="s">
        <v>59</v>
      </c>
      <c r="T370" s="211" t="s">
        <v>33</v>
      </c>
      <c r="U370" s="211" t="s">
        <v>33</v>
      </c>
      <c r="V370" s="211" t="s">
        <v>79</v>
      </c>
      <c r="W370" s="15"/>
      <c r="X370" s="15"/>
      <c r="Y370" s="15"/>
      <c r="Z370" s="15"/>
    </row>
    <row r="371" spans="1:26" ht="45.75" customHeight="1" x14ac:dyDescent="0.2">
      <c r="A371" s="215">
        <v>342</v>
      </c>
      <c r="B371" s="215" t="s">
        <v>567</v>
      </c>
      <c r="C371" s="215" t="s">
        <v>1383</v>
      </c>
      <c r="D371" s="215" t="s">
        <v>131</v>
      </c>
      <c r="E371" s="215" t="s">
        <v>1384</v>
      </c>
      <c r="F371" s="217" t="s">
        <v>92</v>
      </c>
      <c r="G371" s="216" t="s">
        <v>1321</v>
      </c>
      <c r="H371" s="215" t="s">
        <v>1302</v>
      </c>
      <c r="I371" s="215" t="s">
        <v>1385</v>
      </c>
      <c r="J371" s="217" t="s">
        <v>31</v>
      </c>
      <c r="K371" s="217" t="s">
        <v>55</v>
      </c>
      <c r="L371" s="218">
        <v>147265.9</v>
      </c>
      <c r="M371" s="215" t="s">
        <v>141</v>
      </c>
      <c r="N371" s="215" t="str">
        <f t="shared" si="38"/>
        <v>11.2023</v>
      </c>
      <c r="O371" s="215" t="str">
        <f>"01.2024"</f>
        <v>01.2024</v>
      </c>
      <c r="P371" s="215" t="s">
        <v>147</v>
      </c>
      <c r="Q371" s="215" t="s">
        <v>59</v>
      </c>
      <c r="R371" s="215" t="s">
        <v>32</v>
      </c>
      <c r="S371" s="215" t="s">
        <v>59</v>
      </c>
      <c r="T371" s="216" t="s">
        <v>33</v>
      </c>
      <c r="U371" s="216" t="s">
        <v>33</v>
      </c>
      <c r="V371" s="220" t="s">
        <v>79</v>
      </c>
      <c r="W371" s="15"/>
      <c r="X371" s="15"/>
      <c r="Y371" s="15"/>
      <c r="Z371" s="15"/>
    </row>
    <row r="372" spans="1:26" ht="399" customHeight="1" x14ac:dyDescent="0.2">
      <c r="A372" s="219">
        <v>343</v>
      </c>
      <c r="B372" s="219" t="s">
        <v>1375</v>
      </c>
      <c r="C372" s="219" t="s">
        <v>1374</v>
      </c>
      <c r="D372" s="219" t="s">
        <v>131</v>
      </c>
      <c r="E372" s="219" t="s">
        <v>1376</v>
      </c>
      <c r="F372" s="221" t="s">
        <v>92</v>
      </c>
      <c r="G372" s="220" t="s">
        <v>1378</v>
      </c>
      <c r="H372" s="219" t="s">
        <v>1377</v>
      </c>
      <c r="I372" s="219" t="s">
        <v>1379</v>
      </c>
      <c r="J372" s="221" t="s">
        <v>31</v>
      </c>
      <c r="K372" s="221" t="s">
        <v>55</v>
      </c>
      <c r="L372" s="222">
        <v>323890.28000000003</v>
      </c>
      <c r="M372" s="219" t="s">
        <v>141</v>
      </c>
      <c r="N372" s="219" t="str">
        <f t="shared" si="38"/>
        <v>11.2023</v>
      </c>
      <c r="O372" s="219" t="str">
        <f>"12.2023"</f>
        <v>12.2023</v>
      </c>
      <c r="P372" s="219" t="s">
        <v>248</v>
      </c>
      <c r="Q372" s="219" t="s">
        <v>59</v>
      </c>
      <c r="R372" s="219" t="s">
        <v>32</v>
      </c>
      <c r="S372" s="219" t="s">
        <v>59</v>
      </c>
      <c r="T372" s="220" t="s">
        <v>33</v>
      </c>
      <c r="U372" s="220" t="s">
        <v>33</v>
      </c>
      <c r="V372" s="228" t="s">
        <v>79</v>
      </c>
      <c r="W372" s="15"/>
      <c r="X372" s="15"/>
      <c r="Y372" s="15"/>
      <c r="Z372" s="15"/>
    </row>
    <row r="373" spans="1:26" ht="90" x14ac:dyDescent="0.2">
      <c r="A373" s="225" t="s">
        <v>1386</v>
      </c>
      <c r="B373" s="13" t="s">
        <v>796</v>
      </c>
      <c r="C373" s="13" t="s">
        <v>797</v>
      </c>
      <c r="D373" s="223" t="s">
        <v>134</v>
      </c>
      <c r="E373" s="223" t="s">
        <v>1221</v>
      </c>
      <c r="F373" s="225" t="s">
        <v>92</v>
      </c>
      <c r="G373" s="225" t="s">
        <v>158</v>
      </c>
      <c r="H373" s="223" t="s">
        <v>53</v>
      </c>
      <c r="I373" s="223">
        <v>1</v>
      </c>
      <c r="J373" s="225" t="s">
        <v>31</v>
      </c>
      <c r="K373" s="225" t="s">
        <v>55</v>
      </c>
      <c r="L373" s="226" t="s">
        <v>1387</v>
      </c>
      <c r="M373" s="8" t="s">
        <v>141</v>
      </c>
      <c r="N373" s="50" t="str">
        <f>"11.2023"</f>
        <v>11.2023</v>
      </c>
      <c r="O373" s="8" t="str">
        <f>"12.2024"</f>
        <v>12.2024</v>
      </c>
      <c r="P373" s="8" t="s">
        <v>147</v>
      </c>
      <c r="Q373" s="8" t="s">
        <v>59</v>
      </c>
      <c r="R373" s="224" t="s">
        <v>32</v>
      </c>
      <c r="S373" s="8" t="s">
        <v>59</v>
      </c>
      <c r="T373" s="224" t="s">
        <v>33</v>
      </c>
      <c r="U373" s="224" t="s">
        <v>33</v>
      </c>
      <c r="V373" s="228" t="s">
        <v>79</v>
      </c>
      <c r="W373" s="10"/>
      <c r="X373" s="225"/>
      <c r="Y373" s="10"/>
      <c r="Z373" s="10"/>
    </row>
    <row r="374" spans="1:26" ht="74.25" customHeight="1" x14ac:dyDescent="0.2">
      <c r="A374" s="223">
        <v>345</v>
      </c>
      <c r="B374" s="223" t="s">
        <v>1388</v>
      </c>
      <c r="C374" s="223" t="s">
        <v>1389</v>
      </c>
      <c r="D374" s="223" t="s">
        <v>131</v>
      </c>
      <c r="E374" s="223" t="s">
        <v>1390</v>
      </c>
      <c r="F374" s="225" t="s">
        <v>92</v>
      </c>
      <c r="G374" s="224" t="s">
        <v>738</v>
      </c>
      <c r="H374" s="223" t="s">
        <v>739</v>
      </c>
      <c r="I374" s="223" t="s">
        <v>1391</v>
      </c>
      <c r="J374" s="225" t="s">
        <v>31</v>
      </c>
      <c r="K374" s="225" t="s">
        <v>55</v>
      </c>
      <c r="L374" s="226" t="s">
        <v>1392</v>
      </c>
      <c r="M374" s="223" t="s">
        <v>141</v>
      </c>
      <c r="N374" s="223" t="str">
        <f t="shared" si="38"/>
        <v>11.2023</v>
      </c>
      <c r="O374" s="223" t="str">
        <f>"01.2024"</f>
        <v>01.2024</v>
      </c>
      <c r="P374" s="223" t="s">
        <v>147</v>
      </c>
      <c r="Q374" s="223" t="s">
        <v>59</v>
      </c>
      <c r="R374" s="223" t="s">
        <v>32</v>
      </c>
      <c r="S374" s="223" t="s">
        <v>59</v>
      </c>
      <c r="T374" s="224" t="s">
        <v>33</v>
      </c>
      <c r="U374" s="224" t="s">
        <v>33</v>
      </c>
      <c r="V374" s="228" t="s">
        <v>79</v>
      </c>
      <c r="W374" s="15"/>
      <c r="X374" s="15"/>
      <c r="Y374" s="15"/>
      <c r="Z374" s="15"/>
    </row>
    <row r="375" spans="1:26" ht="81.75" customHeight="1" x14ac:dyDescent="0.2">
      <c r="A375" s="223">
        <v>346</v>
      </c>
      <c r="B375" s="223" t="s">
        <v>115</v>
      </c>
      <c r="C375" s="223" t="s">
        <v>116</v>
      </c>
      <c r="D375" s="223" t="s">
        <v>132</v>
      </c>
      <c r="E375" s="223" t="s">
        <v>170</v>
      </c>
      <c r="F375" s="225" t="s">
        <v>92</v>
      </c>
      <c r="G375" s="224" t="s">
        <v>160</v>
      </c>
      <c r="H375" s="223" t="s">
        <v>98</v>
      </c>
      <c r="I375" s="223">
        <v>12</v>
      </c>
      <c r="J375" s="225" t="s">
        <v>31</v>
      </c>
      <c r="K375" s="225" t="s">
        <v>55</v>
      </c>
      <c r="L375" s="226" t="s">
        <v>1393</v>
      </c>
      <c r="M375" s="223" t="s">
        <v>141</v>
      </c>
      <c r="N375" s="223" t="str">
        <f>"11.2023"</f>
        <v>11.2023</v>
      </c>
      <c r="O375" s="223" t="str">
        <f>"01.2025"</f>
        <v>01.2025</v>
      </c>
      <c r="P375" s="223" t="s">
        <v>147</v>
      </c>
      <c r="Q375" s="223" t="s">
        <v>59</v>
      </c>
      <c r="R375" s="223" t="s">
        <v>32</v>
      </c>
      <c r="S375" s="223" t="s">
        <v>59</v>
      </c>
      <c r="T375" s="224" t="s">
        <v>33</v>
      </c>
      <c r="U375" s="224" t="s">
        <v>33</v>
      </c>
      <c r="V375" s="228" t="s">
        <v>79</v>
      </c>
      <c r="W375" s="15"/>
      <c r="X375" s="15"/>
      <c r="Y375" s="15"/>
      <c r="Z375" s="15"/>
    </row>
    <row r="376" spans="1:26" ht="74.25" customHeight="1" x14ac:dyDescent="0.2">
      <c r="A376" s="227">
        <v>347</v>
      </c>
      <c r="B376" s="24" t="str">
        <f>"27.12"</f>
        <v>27.12</v>
      </c>
      <c r="C376" s="227" t="s">
        <v>1395</v>
      </c>
      <c r="D376" s="227" t="s">
        <v>131</v>
      </c>
      <c r="E376" s="227" t="s">
        <v>1396</v>
      </c>
      <c r="F376" s="229" t="s">
        <v>92</v>
      </c>
      <c r="G376" s="228" t="s">
        <v>706</v>
      </c>
      <c r="H376" s="227" t="s">
        <v>417</v>
      </c>
      <c r="I376" s="227">
        <v>1</v>
      </c>
      <c r="J376" s="229" t="s">
        <v>31</v>
      </c>
      <c r="K376" s="229" t="s">
        <v>55</v>
      </c>
      <c r="L376" s="230" t="s">
        <v>1394</v>
      </c>
      <c r="M376" s="227" t="s">
        <v>141</v>
      </c>
      <c r="N376" s="227" t="str">
        <f t="shared" si="38"/>
        <v>11.2023</v>
      </c>
      <c r="O376" s="227" t="str">
        <f>"02.2024"</f>
        <v>02.2024</v>
      </c>
      <c r="P376" s="227" t="s">
        <v>147</v>
      </c>
      <c r="Q376" s="227" t="s">
        <v>59</v>
      </c>
      <c r="R376" s="227" t="s">
        <v>32</v>
      </c>
      <c r="S376" s="227" t="s">
        <v>59</v>
      </c>
      <c r="T376" s="228" t="s">
        <v>33</v>
      </c>
      <c r="U376" s="228" t="s">
        <v>33</v>
      </c>
      <c r="V376" s="228" t="s">
        <v>79</v>
      </c>
      <c r="W376" s="15"/>
      <c r="X376" s="15"/>
      <c r="Y376" s="15"/>
      <c r="Z376" s="15"/>
    </row>
    <row r="377" spans="1:26" ht="74.25" customHeight="1" x14ac:dyDescent="0.2">
      <c r="A377" s="227">
        <v>348</v>
      </c>
      <c r="B377" s="227" t="s">
        <v>1397</v>
      </c>
      <c r="C377" s="227" t="s">
        <v>1398</v>
      </c>
      <c r="D377" s="227" t="s">
        <v>131</v>
      </c>
      <c r="E377" s="227" t="s">
        <v>94</v>
      </c>
      <c r="F377" s="229" t="s">
        <v>92</v>
      </c>
      <c r="G377" s="228" t="s">
        <v>1399</v>
      </c>
      <c r="H377" s="227" t="s">
        <v>1400</v>
      </c>
      <c r="I377" s="227" t="s">
        <v>1401</v>
      </c>
      <c r="J377" s="229" t="s">
        <v>31</v>
      </c>
      <c r="K377" s="229" t="s">
        <v>55</v>
      </c>
      <c r="L377" s="230" t="s">
        <v>1402</v>
      </c>
      <c r="M377" s="227" t="s">
        <v>141</v>
      </c>
      <c r="N377" s="227" t="str">
        <f t="shared" si="38"/>
        <v>11.2023</v>
      </c>
      <c r="O377" s="227" t="str">
        <f>"07.2024"</f>
        <v>07.2024</v>
      </c>
      <c r="P377" s="227" t="s">
        <v>147</v>
      </c>
      <c r="Q377" s="227" t="s">
        <v>59</v>
      </c>
      <c r="R377" s="227" t="s">
        <v>32</v>
      </c>
      <c r="S377" s="227" t="s">
        <v>59</v>
      </c>
      <c r="T377" s="228" t="s">
        <v>33</v>
      </c>
      <c r="U377" s="228" t="s">
        <v>33</v>
      </c>
      <c r="V377" s="228" t="s">
        <v>79</v>
      </c>
      <c r="W377" s="15"/>
      <c r="X377" s="15"/>
      <c r="Y377" s="15"/>
      <c r="Z377" s="15"/>
    </row>
    <row r="378" spans="1:26" ht="74.25" customHeight="1" x14ac:dyDescent="0.2">
      <c r="A378" s="227">
        <v>349</v>
      </c>
      <c r="B378" s="227" t="s">
        <v>1403</v>
      </c>
      <c r="C378" s="227" t="s">
        <v>1404</v>
      </c>
      <c r="D378" s="227" t="s">
        <v>131</v>
      </c>
      <c r="E378" s="227" t="s">
        <v>1405</v>
      </c>
      <c r="F378" s="229" t="s">
        <v>92</v>
      </c>
      <c r="G378" s="228" t="s">
        <v>1406</v>
      </c>
      <c r="H378" s="227" t="s">
        <v>922</v>
      </c>
      <c r="I378" s="227" t="s">
        <v>1407</v>
      </c>
      <c r="J378" s="229" t="s">
        <v>31</v>
      </c>
      <c r="K378" s="229" t="s">
        <v>55</v>
      </c>
      <c r="L378" s="230">
        <v>45595.51</v>
      </c>
      <c r="M378" s="227" t="s">
        <v>141</v>
      </c>
      <c r="N378" s="227" t="str">
        <f t="shared" si="38"/>
        <v>11.2023</v>
      </c>
      <c r="O378" s="227" t="str">
        <f>"12.2023"</f>
        <v>12.2023</v>
      </c>
      <c r="P378" s="227" t="s">
        <v>248</v>
      </c>
      <c r="Q378" s="227" t="s">
        <v>59</v>
      </c>
      <c r="R378" s="227" t="s">
        <v>32</v>
      </c>
      <c r="S378" s="227" t="s">
        <v>59</v>
      </c>
      <c r="T378" s="228" t="s">
        <v>33</v>
      </c>
      <c r="U378" s="228" t="s">
        <v>33</v>
      </c>
      <c r="V378" s="228" t="s">
        <v>79</v>
      </c>
      <c r="W378" s="15"/>
      <c r="X378" s="15"/>
      <c r="Y378" s="15"/>
      <c r="Z378" s="15"/>
    </row>
    <row r="379" spans="1:26" ht="399" customHeight="1" x14ac:dyDescent="0.2">
      <c r="A379" s="227">
        <v>350</v>
      </c>
      <c r="B379" s="227" t="s">
        <v>1375</v>
      </c>
      <c r="C379" s="227" t="s">
        <v>1374</v>
      </c>
      <c r="D379" s="227" t="s">
        <v>131</v>
      </c>
      <c r="E379" s="227" t="s">
        <v>1376</v>
      </c>
      <c r="F379" s="229" t="s">
        <v>92</v>
      </c>
      <c r="G379" s="228" t="s">
        <v>1378</v>
      </c>
      <c r="H379" s="227" t="s">
        <v>1377</v>
      </c>
      <c r="I379" s="227" t="s">
        <v>1379</v>
      </c>
      <c r="J379" s="229" t="s">
        <v>31</v>
      </c>
      <c r="K379" s="229" t="s">
        <v>55</v>
      </c>
      <c r="L379" s="230">
        <v>323890.28000000003</v>
      </c>
      <c r="M379" s="227" t="s">
        <v>141</v>
      </c>
      <c r="N379" s="227" t="str">
        <f t="shared" si="38"/>
        <v>11.2023</v>
      </c>
      <c r="O379" s="227" t="str">
        <f>"12.2023"</f>
        <v>12.2023</v>
      </c>
      <c r="P379" s="227" t="s">
        <v>248</v>
      </c>
      <c r="Q379" s="227" t="s">
        <v>59</v>
      </c>
      <c r="R379" s="227" t="s">
        <v>32</v>
      </c>
      <c r="S379" s="227" t="s">
        <v>59</v>
      </c>
      <c r="T379" s="228" t="s">
        <v>33</v>
      </c>
      <c r="U379" s="228" t="s">
        <v>33</v>
      </c>
      <c r="V379" s="228" t="s">
        <v>79</v>
      </c>
      <c r="W379" s="15"/>
      <c r="X379" s="15"/>
      <c r="Y379" s="15"/>
      <c r="Z379" s="15"/>
    </row>
    <row r="380" spans="1:26" ht="74.25" customHeight="1" x14ac:dyDescent="0.2">
      <c r="A380" s="231">
        <v>351</v>
      </c>
      <c r="B380" s="24" t="s">
        <v>1408</v>
      </c>
      <c r="C380" s="231" t="s">
        <v>1409</v>
      </c>
      <c r="D380" s="231" t="s">
        <v>131</v>
      </c>
      <c r="E380" s="231" t="s">
        <v>1410</v>
      </c>
      <c r="F380" s="233" t="s">
        <v>174</v>
      </c>
      <c r="G380" s="233" t="s">
        <v>161</v>
      </c>
      <c r="H380" s="231" t="s">
        <v>75</v>
      </c>
      <c r="I380" s="231">
        <v>12</v>
      </c>
      <c r="J380" s="233" t="s">
        <v>31</v>
      </c>
      <c r="K380" s="233" t="s">
        <v>55</v>
      </c>
      <c r="L380" s="234">
        <v>88800</v>
      </c>
      <c r="M380" s="8" t="s">
        <v>141</v>
      </c>
      <c r="N380" s="50" t="str">
        <f>"11.2023"</f>
        <v>11.2023</v>
      </c>
      <c r="O380" s="8" t="str">
        <f>"12.2023"</f>
        <v>12.2023</v>
      </c>
      <c r="P380" s="8" t="s">
        <v>1183</v>
      </c>
      <c r="Q380" s="231" t="s">
        <v>76</v>
      </c>
      <c r="R380" s="231" t="s">
        <v>32</v>
      </c>
      <c r="S380" s="231" t="s">
        <v>76</v>
      </c>
      <c r="T380" s="232" t="s">
        <v>33</v>
      </c>
      <c r="U380" s="232" t="s">
        <v>33</v>
      </c>
      <c r="V380" s="232" t="s">
        <v>79</v>
      </c>
      <c r="W380" s="15"/>
      <c r="X380" s="15"/>
      <c r="Y380" s="15"/>
      <c r="Z380" s="15"/>
    </row>
    <row r="381" spans="1:26" s="16" customFormat="1" ht="246.75" customHeight="1" x14ac:dyDescent="0.2">
      <c r="A381" s="237" t="s">
        <v>1411</v>
      </c>
      <c r="B381" s="13" t="s">
        <v>1412</v>
      </c>
      <c r="C381" s="13" t="s">
        <v>1413</v>
      </c>
      <c r="D381" s="235" t="s">
        <v>131</v>
      </c>
      <c r="E381" s="235" t="s">
        <v>1043</v>
      </c>
      <c r="F381" s="237" t="s">
        <v>92</v>
      </c>
      <c r="G381" s="237" t="s">
        <v>1414</v>
      </c>
      <c r="H381" s="235" t="s">
        <v>1415</v>
      </c>
      <c r="I381" s="235" t="s">
        <v>1416</v>
      </c>
      <c r="J381" s="237" t="s">
        <v>31</v>
      </c>
      <c r="K381" s="237" t="s">
        <v>55</v>
      </c>
      <c r="L381" s="238" t="s">
        <v>1417</v>
      </c>
      <c r="M381" s="20" t="s">
        <v>141</v>
      </c>
      <c r="N381" s="235" t="str">
        <f>"11.2023"</f>
        <v>11.2023</v>
      </c>
      <c r="O381" s="27" t="str">
        <f>"01.2024"</f>
        <v>01.2024</v>
      </c>
      <c r="P381" s="20" t="s">
        <v>147</v>
      </c>
      <c r="Q381" s="235" t="s">
        <v>59</v>
      </c>
      <c r="R381" s="236" t="s">
        <v>32</v>
      </c>
      <c r="S381" s="235" t="s">
        <v>59</v>
      </c>
      <c r="T381" s="235">
        <v>0</v>
      </c>
      <c r="U381" s="236" t="s">
        <v>33</v>
      </c>
      <c r="V381" s="236" t="s">
        <v>79</v>
      </c>
      <c r="W381" s="10"/>
      <c r="X381" s="10"/>
      <c r="Y381" s="10"/>
      <c r="Z381" s="10"/>
    </row>
    <row r="382" spans="1:26" ht="74.25" customHeight="1" x14ac:dyDescent="0.2">
      <c r="A382" s="239">
        <v>353</v>
      </c>
      <c r="B382" s="239" t="s">
        <v>260</v>
      </c>
      <c r="C382" s="239" t="s">
        <v>261</v>
      </c>
      <c r="D382" s="239" t="s">
        <v>131</v>
      </c>
      <c r="E382" s="239" t="s">
        <v>1418</v>
      </c>
      <c r="F382" s="241" t="s">
        <v>92</v>
      </c>
      <c r="G382" s="240" t="s">
        <v>1419</v>
      </c>
      <c r="H382" s="239" t="s">
        <v>1420</v>
      </c>
      <c r="I382" s="239" t="s">
        <v>1421</v>
      </c>
      <c r="J382" s="241" t="s">
        <v>31</v>
      </c>
      <c r="K382" s="241" t="s">
        <v>55</v>
      </c>
      <c r="L382" s="242" t="s">
        <v>1422</v>
      </c>
      <c r="M382" s="239" t="s">
        <v>141</v>
      </c>
      <c r="N382" s="239" t="str">
        <f>"12.2023"</f>
        <v>12.2023</v>
      </c>
      <c r="O382" s="239" t="str">
        <f>"02.2025"</f>
        <v>02.2025</v>
      </c>
      <c r="P382" s="239" t="s">
        <v>117</v>
      </c>
      <c r="Q382" s="239" t="s">
        <v>59</v>
      </c>
      <c r="R382" s="239" t="s">
        <v>32</v>
      </c>
      <c r="S382" s="239" t="s">
        <v>76</v>
      </c>
      <c r="T382" s="240" t="s">
        <v>59</v>
      </c>
      <c r="U382" s="240" t="s">
        <v>33</v>
      </c>
      <c r="V382" s="244" t="s">
        <v>79</v>
      </c>
      <c r="W382" s="15"/>
      <c r="X382" s="15"/>
      <c r="Y382" s="15"/>
      <c r="Z382" s="15"/>
    </row>
    <row r="383" spans="1:26" ht="74.25" customHeight="1" x14ac:dyDescent="0.2">
      <c r="A383" s="239">
        <v>354</v>
      </c>
      <c r="B383" s="239" t="s">
        <v>58</v>
      </c>
      <c r="C383" s="239" t="s">
        <v>69</v>
      </c>
      <c r="D383" s="239" t="s">
        <v>131</v>
      </c>
      <c r="E383" s="239" t="s">
        <v>78</v>
      </c>
      <c r="F383" s="241" t="s">
        <v>92</v>
      </c>
      <c r="G383" s="240" t="s">
        <v>163</v>
      </c>
      <c r="H383" s="239" t="s">
        <v>191</v>
      </c>
      <c r="I383" s="239">
        <v>139000</v>
      </c>
      <c r="J383" s="241" t="s">
        <v>31</v>
      </c>
      <c r="K383" s="241" t="s">
        <v>55</v>
      </c>
      <c r="L383" s="242" t="s">
        <v>1423</v>
      </c>
      <c r="M383" s="239" t="s">
        <v>141</v>
      </c>
      <c r="N383" s="239" t="str">
        <f t="shared" ref="N383" si="39">"11.2023"</f>
        <v>11.2023</v>
      </c>
      <c r="O383" s="239" t="str">
        <f>"06.2024"</f>
        <v>06.2024</v>
      </c>
      <c r="P383" s="243" t="s">
        <v>117</v>
      </c>
      <c r="Q383" s="239" t="s">
        <v>59</v>
      </c>
      <c r="R383" s="239" t="s">
        <v>32</v>
      </c>
      <c r="S383" s="239" t="s">
        <v>76</v>
      </c>
      <c r="T383" s="240" t="s">
        <v>59</v>
      </c>
      <c r="U383" s="240" t="s">
        <v>33</v>
      </c>
      <c r="V383" s="244" t="s">
        <v>79</v>
      </c>
      <c r="W383" s="15"/>
      <c r="X383" s="15"/>
      <c r="Y383" s="15"/>
      <c r="Z383" s="15"/>
    </row>
    <row r="384" spans="1:26" ht="74.25" customHeight="1" x14ac:dyDescent="0.2">
      <c r="A384" s="239">
        <v>355</v>
      </c>
      <c r="B384" s="239" t="s">
        <v>228</v>
      </c>
      <c r="C384" s="239" t="s">
        <v>229</v>
      </c>
      <c r="D384" s="239" t="s">
        <v>132</v>
      </c>
      <c r="E384" s="239" t="s">
        <v>1424</v>
      </c>
      <c r="F384" s="241" t="s">
        <v>174</v>
      </c>
      <c r="G384" s="240" t="s">
        <v>161</v>
      </c>
      <c r="H384" s="239" t="s">
        <v>75</v>
      </c>
      <c r="I384" s="239">
        <v>4476</v>
      </c>
      <c r="J384" s="241" t="s">
        <v>31</v>
      </c>
      <c r="K384" s="241" t="s">
        <v>55</v>
      </c>
      <c r="L384" s="242">
        <v>2399136</v>
      </c>
      <c r="M384" s="239" t="s">
        <v>141</v>
      </c>
      <c r="N384" s="239" t="str">
        <f>"12.2023"</f>
        <v>12.2023</v>
      </c>
      <c r="O384" s="239" t="str">
        <f>"12.2023"</f>
        <v>12.2023</v>
      </c>
      <c r="P384" s="239" t="s">
        <v>1183</v>
      </c>
      <c r="Q384" s="239" t="s">
        <v>76</v>
      </c>
      <c r="R384" s="239" t="s">
        <v>32</v>
      </c>
      <c r="S384" s="239" t="s">
        <v>76</v>
      </c>
      <c r="T384" s="240" t="s">
        <v>59</v>
      </c>
      <c r="U384" s="240" t="s">
        <v>33</v>
      </c>
      <c r="V384" s="244" t="s">
        <v>79</v>
      </c>
      <c r="W384" s="15"/>
      <c r="X384" s="15"/>
      <c r="Y384" s="15"/>
      <c r="Z384" s="15"/>
    </row>
    <row r="385" spans="1:26" ht="67.5" x14ac:dyDescent="0.2">
      <c r="A385" s="247" t="s">
        <v>165</v>
      </c>
      <c r="B385" s="13" t="s">
        <v>58</v>
      </c>
      <c r="C385" s="13" t="s">
        <v>89</v>
      </c>
      <c r="D385" s="245" t="s">
        <v>131</v>
      </c>
      <c r="E385" s="245" t="s">
        <v>88</v>
      </c>
      <c r="F385" s="247" t="s">
        <v>92</v>
      </c>
      <c r="G385" s="247" t="s">
        <v>157</v>
      </c>
      <c r="H385" s="245" t="s">
        <v>644</v>
      </c>
      <c r="I385" s="245">
        <v>2537</v>
      </c>
      <c r="J385" s="247" t="s">
        <v>31</v>
      </c>
      <c r="K385" s="247" t="s">
        <v>55</v>
      </c>
      <c r="L385" s="248" t="s">
        <v>1425</v>
      </c>
      <c r="M385" s="8" t="s">
        <v>141</v>
      </c>
      <c r="N385" s="50" t="str">
        <f t="shared" ref="N385:N390" si="40">"12.2023"</f>
        <v>12.2023</v>
      </c>
      <c r="O385" s="8" t="str">
        <f>"04.2024"</f>
        <v>04.2024</v>
      </c>
      <c r="P385" s="8" t="s">
        <v>62</v>
      </c>
      <c r="Q385" s="8" t="s">
        <v>59</v>
      </c>
      <c r="R385" s="246" t="s">
        <v>32</v>
      </c>
      <c r="S385" s="8" t="s">
        <v>76</v>
      </c>
      <c r="T385" s="246" t="s">
        <v>59</v>
      </c>
      <c r="U385" s="246" t="s">
        <v>33</v>
      </c>
      <c r="V385" s="246" t="s">
        <v>79</v>
      </c>
      <c r="W385" s="10"/>
      <c r="X385" s="247"/>
      <c r="Y385" s="10"/>
      <c r="Z385" s="10"/>
    </row>
    <row r="386" spans="1:26" ht="131.25" customHeight="1" x14ac:dyDescent="0.2">
      <c r="A386" s="245">
        <v>357</v>
      </c>
      <c r="B386" s="245" t="s">
        <v>1427</v>
      </c>
      <c r="C386" s="245" t="s">
        <v>1428</v>
      </c>
      <c r="D386" s="245" t="s">
        <v>131</v>
      </c>
      <c r="E386" s="245" t="s">
        <v>1429</v>
      </c>
      <c r="F386" s="247" t="s">
        <v>92</v>
      </c>
      <c r="G386" s="246" t="s">
        <v>1430</v>
      </c>
      <c r="H386" s="245" t="s">
        <v>1431</v>
      </c>
      <c r="I386" s="245" t="s">
        <v>1432</v>
      </c>
      <c r="J386" s="247" t="s">
        <v>31</v>
      </c>
      <c r="K386" s="247" t="s">
        <v>55</v>
      </c>
      <c r="L386" s="248" t="s">
        <v>1433</v>
      </c>
      <c r="M386" s="245" t="s">
        <v>141</v>
      </c>
      <c r="N386" s="245" t="str">
        <f t="shared" si="40"/>
        <v>12.2023</v>
      </c>
      <c r="O386" s="245" t="str">
        <f>"03.2024"</f>
        <v>03.2024</v>
      </c>
      <c r="P386" s="245" t="s">
        <v>147</v>
      </c>
      <c r="Q386" s="245" t="s">
        <v>59</v>
      </c>
      <c r="R386" s="245" t="s">
        <v>32</v>
      </c>
      <c r="S386" s="245" t="s">
        <v>59</v>
      </c>
      <c r="T386" s="246" t="s">
        <v>33</v>
      </c>
      <c r="U386" s="246" t="s">
        <v>33</v>
      </c>
      <c r="V386" s="246" t="s">
        <v>79</v>
      </c>
      <c r="W386" s="15"/>
      <c r="X386" s="15"/>
      <c r="Y386" s="15"/>
      <c r="Z386" s="15"/>
    </row>
    <row r="387" spans="1:26" s="16" customFormat="1" ht="78.75" x14ac:dyDescent="0.2">
      <c r="A387" s="249">
        <v>358</v>
      </c>
      <c r="B387" s="13" t="s">
        <v>299</v>
      </c>
      <c r="C387" s="13" t="s">
        <v>300</v>
      </c>
      <c r="D387" s="249" t="s">
        <v>297</v>
      </c>
      <c r="E387" s="249" t="s">
        <v>124</v>
      </c>
      <c r="F387" s="251" t="s">
        <v>92</v>
      </c>
      <c r="G387" s="249" t="s">
        <v>298</v>
      </c>
      <c r="H387" s="249" t="s">
        <v>295</v>
      </c>
      <c r="I387" s="249" t="s">
        <v>1434</v>
      </c>
      <c r="J387" s="251" t="s">
        <v>31</v>
      </c>
      <c r="K387" s="251" t="s">
        <v>55</v>
      </c>
      <c r="L387" s="252" t="s">
        <v>1435</v>
      </c>
      <c r="M387" s="20" t="s">
        <v>141</v>
      </c>
      <c r="N387" s="249" t="str">
        <f t="shared" si="40"/>
        <v>12.2023</v>
      </c>
      <c r="O387" s="27" t="str">
        <f>"01.2025"</f>
        <v>01.2025</v>
      </c>
      <c r="P387" s="20" t="s">
        <v>248</v>
      </c>
      <c r="Q387" s="249" t="s">
        <v>59</v>
      </c>
      <c r="R387" s="250" t="s">
        <v>32</v>
      </c>
      <c r="S387" s="249" t="s">
        <v>59</v>
      </c>
      <c r="T387" s="249">
        <v>0</v>
      </c>
      <c r="U387" s="250" t="s">
        <v>33</v>
      </c>
      <c r="V387" s="254" t="s">
        <v>79</v>
      </c>
      <c r="W387" s="10"/>
      <c r="X387" s="10"/>
      <c r="Y387" s="10"/>
      <c r="Z387" s="10"/>
    </row>
    <row r="388" spans="1:26" ht="74.25" customHeight="1" x14ac:dyDescent="0.2">
      <c r="A388" s="253">
        <v>359</v>
      </c>
      <c r="B388" s="253" t="s">
        <v>1436</v>
      </c>
      <c r="C388" s="253" t="s">
        <v>803</v>
      </c>
      <c r="D388" s="253" t="s">
        <v>133</v>
      </c>
      <c r="E388" s="253" t="s">
        <v>1437</v>
      </c>
      <c r="F388" s="255" t="s">
        <v>92</v>
      </c>
      <c r="G388" s="253" t="s">
        <v>583</v>
      </c>
      <c r="H388" s="8" t="s">
        <v>584</v>
      </c>
      <c r="I388" s="253" t="s">
        <v>1438</v>
      </c>
      <c r="J388" s="255" t="s">
        <v>31</v>
      </c>
      <c r="K388" s="255" t="s">
        <v>55</v>
      </c>
      <c r="L388" s="256" t="s">
        <v>1439</v>
      </c>
      <c r="M388" s="253" t="s">
        <v>141</v>
      </c>
      <c r="N388" s="253" t="str">
        <f t="shared" si="40"/>
        <v>12.2023</v>
      </c>
      <c r="O388" s="253" t="str">
        <f>"10.2024"</f>
        <v>10.2024</v>
      </c>
      <c r="P388" s="253" t="s">
        <v>117</v>
      </c>
      <c r="Q388" s="253" t="s">
        <v>59</v>
      </c>
      <c r="R388" s="253" t="s">
        <v>32</v>
      </c>
      <c r="S388" s="253" t="s">
        <v>76</v>
      </c>
      <c r="T388" s="253">
        <v>0</v>
      </c>
      <c r="U388" s="254" t="s">
        <v>33</v>
      </c>
      <c r="V388" s="258" t="s">
        <v>79</v>
      </c>
      <c r="W388" s="15"/>
      <c r="X388" s="15"/>
      <c r="Y388" s="15"/>
      <c r="Z388" s="15"/>
    </row>
    <row r="389" spans="1:26" ht="78.75" x14ac:dyDescent="0.2">
      <c r="A389" s="253">
        <v>360</v>
      </c>
      <c r="B389" s="253" t="s">
        <v>235</v>
      </c>
      <c r="C389" s="253" t="s">
        <v>236</v>
      </c>
      <c r="D389" s="253" t="s">
        <v>131</v>
      </c>
      <c r="E389" s="253" t="s">
        <v>74</v>
      </c>
      <c r="F389" s="255" t="s">
        <v>92</v>
      </c>
      <c r="G389" s="253" t="s">
        <v>1440</v>
      </c>
      <c r="H389" s="253" t="s">
        <v>1441</v>
      </c>
      <c r="I389" s="253" t="s">
        <v>1442</v>
      </c>
      <c r="J389" s="255" t="s">
        <v>31</v>
      </c>
      <c r="K389" s="255" t="s">
        <v>55</v>
      </c>
      <c r="L389" s="256" t="s">
        <v>1443</v>
      </c>
      <c r="M389" s="253" t="s">
        <v>141</v>
      </c>
      <c r="N389" s="253" t="str">
        <f t="shared" si="40"/>
        <v>12.2023</v>
      </c>
      <c r="O389" s="253" t="str">
        <f>"12.2024"</f>
        <v>12.2024</v>
      </c>
      <c r="P389" s="253" t="s">
        <v>147</v>
      </c>
      <c r="Q389" s="253" t="s">
        <v>59</v>
      </c>
      <c r="R389" s="253" t="s">
        <v>32</v>
      </c>
      <c r="S389" s="253" t="s">
        <v>59</v>
      </c>
      <c r="T389" s="254" t="s">
        <v>33</v>
      </c>
      <c r="U389" s="254" t="s">
        <v>33</v>
      </c>
      <c r="V389" s="258" t="s">
        <v>79</v>
      </c>
      <c r="W389" s="15"/>
      <c r="X389" s="15"/>
      <c r="Y389" s="15"/>
      <c r="Z389" s="15"/>
    </row>
    <row r="390" spans="1:26" ht="67.5" x14ac:dyDescent="0.2">
      <c r="A390" s="257">
        <v>361</v>
      </c>
      <c r="B390" s="24" t="str">
        <f>"17.12"</f>
        <v>17.12</v>
      </c>
      <c r="C390" s="257" t="s">
        <v>628</v>
      </c>
      <c r="D390" s="257" t="s">
        <v>131</v>
      </c>
      <c r="E390" s="257" t="s">
        <v>629</v>
      </c>
      <c r="F390" s="259" t="s">
        <v>92</v>
      </c>
      <c r="G390" s="257">
        <v>778</v>
      </c>
      <c r="H390" s="257" t="s">
        <v>630</v>
      </c>
      <c r="I390" s="257">
        <v>3000</v>
      </c>
      <c r="J390" s="259" t="s">
        <v>31</v>
      </c>
      <c r="K390" s="259" t="s">
        <v>55</v>
      </c>
      <c r="L390" s="260" t="s">
        <v>1444</v>
      </c>
      <c r="M390" s="257" t="s">
        <v>141</v>
      </c>
      <c r="N390" s="261" t="str">
        <f t="shared" si="40"/>
        <v>12.2023</v>
      </c>
      <c r="O390" s="261" t="str">
        <f>"12.2024"</f>
        <v>12.2024</v>
      </c>
      <c r="P390" s="257" t="s">
        <v>147</v>
      </c>
      <c r="Q390" s="257" t="s">
        <v>59</v>
      </c>
      <c r="R390" s="257" t="s">
        <v>32</v>
      </c>
      <c r="S390" s="257" t="s">
        <v>59</v>
      </c>
      <c r="T390" s="257">
        <v>0</v>
      </c>
      <c r="U390" s="258" t="s">
        <v>33</v>
      </c>
      <c r="V390" s="263" t="s">
        <v>79</v>
      </c>
      <c r="W390" s="257"/>
      <c r="X390" s="10"/>
      <c r="Y390" s="257"/>
      <c r="Z390" s="257"/>
    </row>
    <row r="391" spans="1:26" ht="366" customHeight="1" x14ac:dyDescent="0.2">
      <c r="A391" s="262">
        <v>362</v>
      </c>
      <c r="B391" s="262" t="s">
        <v>722</v>
      </c>
      <c r="C391" s="266" t="s">
        <v>1446</v>
      </c>
      <c r="D391" s="262" t="s">
        <v>134</v>
      </c>
      <c r="E391" s="262" t="s">
        <v>121</v>
      </c>
      <c r="F391" s="264" t="s">
        <v>92</v>
      </c>
      <c r="G391" s="43" t="s">
        <v>312</v>
      </c>
      <c r="H391" s="262" t="s">
        <v>312</v>
      </c>
      <c r="I391" s="262" t="s">
        <v>724</v>
      </c>
      <c r="J391" s="264" t="s">
        <v>31</v>
      </c>
      <c r="K391" s="264" t="s">
        <v>55</v>
      </c>
      <c r="L391" s="265" t="s">
        <v>1445</v>
      </c>
      <c r="M391" s="262" t="s">
        <v>141</v>
      </c>
      <c r="N391" s="262" t="str">
        <f>"12.2023"</f>
        <v>12.2023</v>
      </c>
      <c r="O391" s="262" t="str">
        <f>"02.2024"</f>
        <v>02.2024</v>
      </c>
      <c r="P391" s="262" t="s">
        <v>1183</v>
      </c>
      <c r="Q391" s="262" t="s">
        <v>76</v>
      </c>
      <c r="R391" s="262" t="s">
        <v>32</v>
      </c>
      <c r="S391" s="8" t="s">
        <v>76</v>
      </c>
      <c r="T391" s="263" t="s">
        <v>33</v>
      </c>
      <c r="U391" s="263" t="s">
        <v>33</v>
      </c>
      <c r="V391" s="263" t="s">
        <v>79</v>
      </c>
      <c r="W391" s="15"/>
      <c r="X391" s="15"/>
      <c r="Y391" s="15"/>
      <c r="Z391" s="15"/>
    </row>
    <row r="392" spans="1:26" ht="378.75" customHeight="1" x14ac:dyDescent="0.2">
      <c r="A392" s="267">
        <v>363</v>
      </c>
      <c r="B392" s="271" t="s">
        <v>1450</v>
      </c>
      <c r="C392" s="271" t="s">
        <v>1448</v>
      </c>
      <c r="D392" s="267" t="s">
        <v>132</v>
      </c>
      <c r="E392" s="271" t="s">
        <v>173</v>
      </c>
      <c r="F392" s="269" t="s">
        <v>174</v>
      </c>
      <c r="G392" s="267" t="s">
        <v>312</v>
      </c>
      <c r="H392" s="267" t="s">
        <v>312</v>
      </c>
      <c r="I392" s="267" t="s">
        <v>1451</v>
      </c>
      <c r="J392" s="269" t="s">
        <v>31</v>
      </c>
      <c r="K392" s="269" t="s">
        <v>55</v>
      </c>
      <c r="L392" s="270" t="s">
        <v>1449</v>
      </c>
      <c r="M392" s="267" t="s">
        <v>141</v>
      </c>
      <c r="N392" s="267" t="str">
        <f>"12.2023"</f>
        <v>12.2023</v>
      </c>
      <c r="O392" s="267" t="str">
        <f>"01.2025"</f>
        <v>01.2025</v>
      </c>
      <c r="P392" s="267" t="s">
        <v>56</v>
      </c>
      <c r="Q392" s="267" t="s">
        <v>76</v>
      </c>
      <c r="R392" s="268" t="s">
        <v>32</v>
      </c>
      <c r="S392" s="267" t="s">
        <v>76</v>
      </c>
      <c r="T392" s="267">
        <v>0</v>
      </c>
      <c r="U392" s="267">
        <v>0</v>
      </c>
      <c r="V392" s="268" t="s">
        <v>1426</v>
      </c>
      <c r="W392" s="15"/>
      <c r="X392" s="15"/>
      <c r="Y392" s="15"/>
      <c r="Z392" s="15"/>
    </row>
  </sheetData>
  <sheetProtection selectLockedCells="1" selectUnlockedCells="1"/>
  <autoFilter ref="A21:Z21"/>
  <mergeCells count="215">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A246:A247"/>
    <mergeCell ref="B246:B247"/>
    <mergeCell ref="C246:C247"/>
    <mergeCell ref="D246:D247"/>
    <mergeCell ref="E246:E247"/>
    <mergeCell ref="F246:F247"/>
    <mergeCell ref="J246:J247"/>
    <mergeCell ref="K246:K247"/>
    <mergeCell ref="L246:L247"/>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62:A263"/>
    <mergeCell ref="D262:D263"/>
    <mergeCell ref="E262:E263"/>
    <mergeCell ref="F262:F263"/>
    <mergeCell ref="J262:J263"/>
    <mergeCell ref="K262:K263"/>
    <mergeCell ref="L262:L263"/>
    <mergeCell ref="M262:M263"/>
    <mergeCell ref="N262:N263"/>
    <mergeCell ref="X262:X263"/>
    <mergeCell ref="Y262:Y263"/>
    <mergeCell ref="Z262:Z263"/>
    <mergeCell ref="O262:O263"/>
    <mergeCell ref="P262:P263"/>
    <mergeCell ref="Q262:Q263"/>
    <mergeCell ref="R262:R263"/>
    <mergeCell ref="S262:S263"/>
    <mergeCell ref="T262:T263"/>
    <mergeCell ref="U262:U263"/>
    <mergeCell ref="V262:V263"/>
    <mergeCell ref="W262:W263"/>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2023-12-04T12:21:35Z</cp:lastPrinted>
  <dcterms:created xsi:type="dcterms:W3CDTF">2018-05-08T14:29:34Z</dcterms:created>
  <dcterms:modified xsi:type="dcterms:W3CDTF">2023-12-13T11:34:41Z</dcterms:modified>
</cp:coreProperties>
</file>