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5_19.01.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закупок'!$A$13:$Z$99</definedName>
  </definedNames>
  <calcPr calcId="162913"/>
</workbook>
</file>

<file path=xl/calcChain.xml><?xml version="1.0" encoding="utf-8"?>
<calcChain xmlns="http://schemas.openxmlformats.org/spreadsheetml/2006/main">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1" i="1"/>
  <c r="O120" i="1"/>
  <c r="O119" i="1"/>
  <c r="O118" i="1"/>
  <c r="L118" i="1"/>
  <c r="N121" i="1"/>
  <c r="N122" i="1"/>
  <c r="N120" i="1"/>
  <c r="N119" i="1"/>
  <c r="N118" i="1"/>
  <c r="O117" i="1"/>
  <c r="N117" i="1"/>
  <c r="O116" i="1"/>
  <c r="N116" i="1"/>
  <c r="O115" i="1"/>
  <c r="N115" i="1"/>
  <c r="O114" i="1"/>
  <c r="N114" i="1"/>
  <c r="O113" i="1"/>
  <c r="N113" i="1"/>
  <c r="O112" i="1"/>
  <c r="N112" i="1"/>
  <c r="O111" i="1"/>
  <c r="N111" i="1"/>
  <c r="O110" i="1"/>
  <c r="N110" i="1"/>
  <c r="C110" i="1"/>
  <c r="B110" i="1"/>
  <c r="O109" i="1"/>
  <c r="N109" i="1"/>
  <c r="C109" i="1"/>
  <c r="B109" i="1"/>
  <c r="O108" i="1"/>
  <c r="L108" i="1"/>
  <c r="O107" i="1"/>
  <c r="N108" i="1"/>
  <c r="N107" i="1"/>
  <c r="O106" i="1"/>
  <c r="O105" i="1"/>
  <c r="B105" i="1"/>
  <c r="O104" i="1"/>
  <c r="O103" i="1"/>
  <c r="O102" i="1"/>
  <c r="O101" i="1"/>
  <c r="O100" i="1"/>
  <c r="N101" i="1" l="1"/>
  <c r="N102" i="1"/>
  <c r="N103" i="1"/>
  <c r="N104" i="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<sst xmlns="http://schemas.openxmlformats.org/spreadsheetml/2006/main" count="1967" uniqueCount="525">
  <si>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</si>
  <si>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</si>
  <si>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</si>
  <si>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</si>
  <si>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</si>
  <si>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</si>
  <si>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</si>
  <si>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</si>
  <si>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</si>
  <si>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</si>
  <si>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</si>
  <si>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</si>
  <si>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</si>
  <si>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</si>
  <si>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</si>
  <si>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</si>
  <si>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</si>
  <si>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</si>
  <si>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</si>
  <si>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</si>
  <si>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</si>
  <si>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</si>
  <si>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</si>
  <si>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</si>
  <si>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</si>
  <si>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</si>
  <si>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</si>
  <si>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</si>
  <si>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</si>
  <si>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</si>
  <si>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</si>
  <si>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</si>
  <si>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</si>
  <si>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</si>
  <si>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</si>
  <si>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</si>
  <si>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</si>
  <si>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</si>
  <si>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</si>
  <si>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</si>
  <si>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</si>
  <si>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</si>
  <si>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</si>
  <si>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</si>
  <si>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</si>
  <si>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</si>
  <si>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</si>
  <si>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</si>
  <si>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</si>
  <si>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</si>
  <si>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</si>
  <si>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</si>
  <si>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</si>
  <si>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</si>
  <si>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</si>
  <si>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</si>
  <si>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</si>
  <si>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</si>
  <si>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</si>
  <si>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</si>
  <si>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</si>
  <si>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</si>
  <si>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</si>
  <si>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</si>
  <si>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</si>
  <si>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</si>
  <si>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</si>
  <si>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</si>
  <si>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</si>
  <si>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</si>
  <si>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</si>
  <si>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</si>
  <si>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</si>
  <si>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</si>
  <si>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</si>
  <si>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</si>
  <si>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</si>
  <si>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</si>
  <si>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</si>
  <si>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</si>
  <si>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</si>
  <si>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</si>
  <si>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</si>
  <si>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</si>
  <si>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</si>
  <si>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</si>
  <si>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</si>
  <si>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</si>
  <si>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</si>
  <si>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</si>
  <si>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</si>
  <si>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</si>
  <si>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</si>
  <si>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</si>
  <si>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</si>
  <si>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</si>
  <si>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</si>
  <si>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</si>
  <si>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</si>
  <si>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</si>
  <si>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</si>
  <si>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</si>
  <si>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</si>
  <si>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</si>
  <si>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</si>
  <si>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</si>
  <si>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</si>
  <si>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</si>
  <si>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</si>
  <si>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</si>
  <si>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</si>
  <si>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</si>
  <si>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</si>
  <si>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</si>
  <si>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</si>
  <si>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</si>
  <si>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</si>
  <si>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</si>
  <si>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</si>
  <si>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</si>
  <si>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</si>
  <si>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</si>
  <si>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</si>
  <si>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</si>
  <si>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</si>
  <si>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</si>
  <si>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</si>
  <si>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</si>
  <si>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</si>
  <si>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</si>
  <si>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</si>
  <si>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</si>
  <si>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</si>
  <si>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</si>
  <si>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</si>
  <si>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</si>
  <si>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</si>
  <si>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</si>
  <si>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</si>
  <si>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</si>
  <si>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</si>
  <si>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</si>
  <si>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</si>
  <si>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</si>
  <si>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</si>
  <si>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</si>
  <si>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</si>
  <si>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</si>
  <si>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</si>
  <si>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</si>
  <si>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</si>
  <si>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</si>
  <si>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</si>
  <si>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</si>
  <si>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</si>
  <si>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</si>
  <si>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</si>
  <si>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</si>
  <si>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</si>
  <si>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</si>
  <si>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</si>
  <si>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</si>
  <si>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</si>
  <si>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</si>
  <si>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</si>
  <si>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</si>
  <si>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</si>
  <si>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</si>
  <si>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</si>
  <si>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</si>
  <si>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</si>
  <si>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</si>
  <si>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</si>
  <si>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</si>
  <si>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</si>
  <si>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</si>
  <si>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</si>
  <si>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</si>
  <si>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</si>
  <si>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</si>
  <si>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</si>
  <si>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</si>
  <si>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</si>
  <si>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</si>
  <si>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</si>
  <si>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</si>
  <si>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</si>
  <si>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</si>
  <si>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</si>
  <si>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</si>
  <si>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</si>
  <si>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</si>
  <si>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</si>
  <si>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</si>
  <si>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</si>
  <si>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</si>
  <si>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</si>
  <si>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</si>
  <si>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</si>
  <si>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</si>
  <si>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</si>
  <si>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</si>
  <si>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</si>
  <si>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</si>
  <si>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</si>
  <si>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</si>
  <si>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</si>
  <si>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</si>
  <si>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</si>
  <si>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</si>
  <si>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</si>
  <si>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</si>
  <si>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</si>
  <si>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</si>
  <si>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</si>
  <si>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</si>
  <si>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</si>
  <si>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</si>
  <si>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</si>
  <si>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</si>
  <si>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</si>
  <si>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</si>
  <si>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</si>
  <si>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</si>
  <si>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</si>
  <si>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</si>
  <si>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</si>
  <si>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</si>
  <si>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</si>
  <si>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</si>
  <si>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</si>
  <si>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</si>
  <si>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</si>
  <si>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</si>
  <si>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</si>
  <si>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</si>
  <si>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</si>
  <si>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</si>
  <si>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</si>
  <si>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</si>
  <si>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</si>
  <si>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</si>
  <si>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</si>
  <si>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</si>
  <si>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</si>
  <si>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</si>
  <si>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</si>
  <si>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</si>
  <si>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</si>
  <si>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</si>
  <si>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</si>
  <si>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</si>
  <si>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</si>
  <si>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</si>
  <si>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</si>
  <si>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</si>
  <si>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</si>
  <si>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</si>
  <si>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</si>
  <si>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</si>
  <si>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</si>
  <si>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</si>
  <si>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</si>
  <si>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</si>
  <si>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</si>
  <si>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</si>
  <si>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</si>
  <si>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</si>
  <si>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</si>
  <si>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</si>
  <si>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</si>
  <si>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</si>
  <si>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</si>
  <si>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</si>
  <si>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</si>
  <si>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</si>
  <si>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</si>
  <si>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</si>
  <si>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</si>
  <si>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</si>
  <si>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</si>
  <si>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</si>
  <si>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</si>
  <si>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</si>
  <si>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</si>
  <si>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</si>
  <si>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</si>
  <si>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</si>
  <si>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</si>
  <si>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</si>
  <si>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</si>
  <si>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</si>
  <si>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</si>
  <si>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</si>
  <si>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</si>
  <si>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</si>
  <si>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</si>
  <si>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</si>
  <si>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</si>
  <si>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</si>
  <si>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</si>
  <si>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</si>
  <si>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</si>
  <si>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</si>
  <si>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</si>
  <si>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</si>
  <si>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</si>
  <si>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</si>
  <si>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</si>
  <si>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</si>
  <si>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</si>
  <si>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</si>
  <si>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</si>
  <si>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</si>
  <si>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</si>
  <si>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</si>
  <si>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</si>
  <si>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</si>
  <si>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</si>
  <si>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</si>
  <si>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</si>
  <si>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</si>
  <si>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</si>
  <si>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</si>
  <si>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</si>
  <si>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</si>
  <si>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</si>
  <si>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</si>
  <si>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</si>
  <si>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</si>
  <si>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</si>
  <si>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</si>
  <si>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</si>
  <si>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</si>
  <si>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</si>
  <si>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</si>
  <si>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</si>
  <si>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</si>
  <si>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</si>
  <si>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</si>
  <si>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</si>
  <si>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</si>
  <si>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</si>
  <si>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</si>
  <si>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</si>
  <si>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</si>
  <si>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</si>
  <si>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</si>
  <si>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</si>
  <si>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</si>
  <si>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</si>
  <si>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</si>
  <si>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</si>
  <si>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</si>
  <si>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</si>
  <si>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</si>
  <si>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</si>
  <si>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</si>
  <si>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</si>
  <si>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</si>
  <si>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</si>
  <si>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</si>
  <si>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</si>
  <si>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</si>
  <si>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</si>
  <si>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</si>
  <si>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</si>
  <si>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</si>
  <si>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</si>
  <si>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</si>
  <si>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</si>
  <si>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</si>
  <si>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</si>
  <si>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</si>
  <si>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</si>
  <si>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</si>
  <si>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</si>
  <si>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</si>
  <si>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</si>
  <si>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</si>
  <si>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</si>
  <si>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</si>
  <si>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</si>
  <si>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</si>
  <si>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</si>
  <si>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</si>
  <si>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</si>
  <si>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</si>
  <si>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</si>
  <si>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</si>
  <si>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</si>
  <si>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</si>
  <si>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</si>
  <si>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</si>
  <si>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</si>
  <si>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</si>
  <si>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</si>
  <si>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</si>
  <si>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</si>
  <si>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</si>
  <si>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</si>
  <si>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</si>
  <si>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</si>
  <si>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</si>
  <si>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</si>
  <si>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</si>
  <si>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</si>
  <si>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</si>
  <si>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</si>
  <si>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</si>
  <si>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</si>
  <si>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</si>
  <si>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</si>
  <si>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</si>
  <si>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</si>
  <si>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</si>
  <si>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</si>
  <si>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193 529,04
В том числе объем исполнения долгосрочного договора:
2023 - 177 401,62
2024 - 16 127,42</t>
  </si>
  <si>
    <t>28.13</t>
  </si>
  <si>
    <t>28.13.14.110</t>
  </si>
  <si>
    <t>Поставка насосного оборудования (насосы напольные)</t>
  </si>
  <si>
    <t>Штука</t>
  </si>
  <si>
    <t>28.14</t>
  </si>
  <si>
    <t>28.14.11.141</t>
  </si>
  <si>
    <t>Поставка предохранительных клапанов</t>
  </si>
  <si>
    <t>25.94</t>
  </si>
  <si>
    <t>25.94.1</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</si>
  <si>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</si>
  <si>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</si>
  <si>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</si>
  <si>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</si>
  <si>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</si>
  <si>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</si>
  <si>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</si>
  <si>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</si>
  <si>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</si>
  <si>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</si>
  <si>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</si>
  <si>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</si>
  <si>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</si>
  <si>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</si>
  <si>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</si>
  <si>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</si>
  <si>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</si>
  <si>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</si>
  <si>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</si>
  <si>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</si>
  <si>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</si>
  <si>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</si>
  <si>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</si>
  <si>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</si>
  <si>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</si>
  <si>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</si>
  <si>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</si>
  <si>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</si>
  <si>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</si>
  <si>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</si>
  <si>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</si>
  <si>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</si>
  <si>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20.30.12.140
20.30.12.130
20.30.22.220</t>
  </si>
  <si>
    <t>20.30
20.30
20.30</t>
  </si>
  <si>
    <t>Поставка лакокрасочной продукции</t>
  </si>
  <si>
    <t>166
166
112</t>
  </si>
  <si>
    <t>Килограмм
Килограмм
Литр; кубический дециметр</t>
  </si>
  <si>
    <t>350
2100
140</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</si>
  <si>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</si>
  <si>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</si>
  <si>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</si>
  <si>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</si>
  <si>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</si>
  <si>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</si>
  <si>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</si>
  <si>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</si>
  <si>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</si>
  <si>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</si>
  <si>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</si>
  <si>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</si>
  <si>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</si>
  <si>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</si>
  <si>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</si>
  <si>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</si>
  <si>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</si>
  <si>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195 607.04
В том числе объем исполнения долгосрочного договора:
2023 - 158 430.26
2024 - 37176.78</t>
  </si>
  <si>
    <t>Поставка молока ультра пастеризованного</t>
  </si>
  <si>
    <t>10.51.11.120</t>
  </si>
  <si>
    <t>10.51</t>
  </si>
  <si>
    <t>Поставка соли технической концентрат минеральный "Галит"</t>
  </si>
  <si>
    <t>08.93.10.110</t>
  </si>
  <si>
    <t>С</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</si>
  <si>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</si>
  <si>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</si>
  <si>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</si>
  <si>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</si>
  <si>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</si>
  <si>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</si>
  <si>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</si>
  <si>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</si>
  <si>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</si>
  <si>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</si>
  <si>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</si>
  <si>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</si>
  <si>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</si>
  <si>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</si>
  <si>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</si>
  <si>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</si>
  <si>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</si>
  <si>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</si>
  <si>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</si>
  <si>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348 202.47
В том числе объем исполнения долгосрочного договора:
2023 - 296 629.22
2024 - 51 573.25</t>
  </si>
  <si>
    <t>36.00
36.00
37.00
37.00</t>
  </si>
  <si>
    <t>36.00.11.000
36.00.11.000
37.00.11.110
37.00.11.110</t>
  </si>
  <si>
    <t>113
113
113
113</t>
  </si>
  <si>
    <t>Кубический метр
Кубический метр
Кубический метр
Кубический метр</t>
  </si>
  <si>
    <t>56 598 827.86
В том числе объем исполнения долгосрочного договора:
2023 - 51 149 266.59
2024 - 5 449 561.27</t>
  </si>
  <si>
    <t>91557
20881
10440.5</t>
  </si>
  <si>
    <t>847290
3919
260397
Невозможно определить количество</t>
  </si>
  <si>
    <t>5 869 807.05
В том числе объем исполнения долгосрочного договора:
2023 - 5 071 478.59
2024 - 798 328.46</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</si>
  <si>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</si>
  <si>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</si>
  <si>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</si>
  <si>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</si>
  <si>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</si>
  <si>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</si>
  <si>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</si>
  <si>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УТВЕРЖДАЮ
ЗАМЕСТИТЕЛЬ ГЕНЕРАЛЬНОГО ДИРЕКТОРА -ГЛАВНЫЙ ИНЖЕНЕР 
ГУП РК "КРЫМТЕПЛОКОММУНЭНЕРГО" 
___________________ С.М. Забара
"19" января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</si>
</sst>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3"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62">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xf numFmtId="0" fontId="0" fillId="0" borderId="2" xfId="0"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xf numFmtId="49" fontId="2" fillId="0" borderId="2" xfId="0" applyNumberFormat="1" applyFont="1" applyFill="1" applyBorder="1" applyAlignment="1"/>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Border="1" applyAlignment="1">
      <alignment horizontal="center" vertical="center"/>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2" fillId="0" borderId="16"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4"/>
  <sheetViews>
    <sheetView tabSelected="1" topLeftCell="H127" zoomScale="115" zoomScaleNormal="115" workbookViewId="0">
      <selection activeCell="W129" sqref="W129"/>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0" style="3" customWidth="1"/>
    <col min="9" max="9" width="28" style="3" customWidth="1"/>
    <col min="10" max="10" width="13.140625" style="3" customWidth="1"/>
    <col min="11" max="11" width="13.28515625" style="3" customWidth="1"/>
    <col min="12" max="12" width="20.140625" style="3" customWidth="1"/>
    <col min="13" max="13" width="8.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131" t="s">
        <v>524</v>
      </c>
      <c r="W1" s="131"/>
      <c r="X1" s="131"/>
      <c r="Y1" s="131"/>
      <c r="Z1" s="131"/>
    </row>
    <row r="2" spans="1:26" s="1" customFormat="1" ht="80.25" customHeight="1" x14ac:dyDescent="0.25">
      <c r="F2" s="7"/>
      <c r="G2" s="2"/>
      <c r="H2" s="3"/>
      <c r="I2" s="3"/>
      <c r="V2" s="131"/>
      <c r="W2" s="131"/>
      <c r="X2" s="131"/>
      <c r="Y2" s="131"/>
      <c r="Z2" s="131"/>
    </row>
    <row r="3" spans="1:26" s="4" customFormat="1" ht="15.75" x14ac:dyDescent="0.25">
      <c r="A3" s="132" t="s">
        <v>413</v>
      </c>
      <c r="B3" s="132"/>
      <c r="C3" s="132"/>
      <c r="D3" s="132"/>
      <c r="E3" s="132"/>
      <c r="F3" s="132"/>
      <c r="G3" s="132"/>
      <c r="H3" s="132"/>
      <c r="I3" s="132"/>
      <c r="J3" s="132"/>
      <c r="K3" s="132"/>
      <c r="L3" s="132"/>
      <c r="M3" s="132"/>
      <c r="N3" s="132"/>
      <c r="O3" s="132"/>
      <c r="P3" s="132"/>
      <c r="Q3" s="132"/>
      <c r="R3" s="132"/>
      <c r="S3" s="133"/>
      <c r="T3" s="133"/>
      <c r="U3" s="133"/>
      <c r="V3" s="133"/>
      <c r="W3" s="133"/>
      <c r="X3" s="133"/>
      <c r="Y3" s="133"/>
      <c r="Z3" s="133"/>
    </row>
    <row r="4" spans="1:26" s="4" customFormat="1" ht="15.75" x14ac:dyDescent="0.25">
      <c r="A4" s="134"/>
      <c r="B4" s="134"/>
      <c r="C4" s="134"/>
      <c r="D4" s="134"/>
      <c r="E4" s="134"/>
      <c r="F4" s="134"/>
      <c r="G4" s="134"/>
      <c r="H4" s="134"/>
      <c r="I4" s="134"/>
      <c r="J4" s="134"/>
      <c r="K4" s="134"/>
      <c r="L4" s="134"/>
      <c r="M4" s="134"/>
      <c r="N4" s="134"/>
      <c r="O4" s="134"/>
      <c r="P4" s="134"/>
      <c r="Q4" s="134"/>
      <c r="R4" s="134"/>
      <c r="S4" s="135"/>
      <c r="T4" s="135"/>
      <c r="U4" s="135"/>
      <c r="V4" s="135"/>
      <c r="W4" s="135"/>
      <c r="X4" s="135"/>
      <c r="Y4" s="135"/>
      <c r="Z4" s="135"/>
    </row>
    <row r="5" spans="1:26" s="4" customFormat="1" ht="15.75" x14ac:dyDescent="0.25">
      <c r="A5" s="140" t="s">
        <v>34</v>
      </c>
      <c r="B5" s="140"/>
      <c r="C5" s="140"/>
      <c r="D5" s="140"/>
      <c r="E5" s="140"/>
      <c r="F5" s="140" t="s">
        <v>35</v>
      </c>
      <c r="G5" s="140"/>
      <c r="H5" s="140"/>
      <c r="I5" s="140"/>
      <c r="J5" s="140"/>
      <c r="K5" s="140"/>
      <c r="L5" s="140"/>
      <c r="M5" s="140"/>
      <c r="N5" s="140"/>
      <c r="O5" s="140"/>
      <c r="P5" s="140"/>
      <c r="Q5" s="140"/>
      <c r="R5" s="140"/>
      <c r="S5" s="141"/>
      <c r="T5" s="141"/>
      <c r="U5" s="141"/>
      <c r="V5" s="141"/>
      <c r="W5" s="141"/>
      <c r="X5" s="141"/>
      <c r="Y5" s="141"/>
      <c r="Z5" s="141"/>
    </row>
    <row r="6" spans="1:26" s="4" customFormat="1" ht="15.75" x14ac:dyDescent="0.25">
      <c r="A6" s="140" t="s">
        <v>36</v>
      </c>
      <c r="B6" s="140"/>
      <c r="C6" s="140"/>
      <c r="D6" s="140"/>
      <c r="E6" s="140"/>
      <c r="F6" s="140" t="s">
        <v>37</v>
      </c>
      <c r="G6" s="140"/>
      <c r="H6" s="140"/>
      <c r="I6" s="140"/>
      <c r="J6" s="140"/>
      <c r="K6" s="140"/>
      <c r="L6" s="140"/>
      <c r="M6" s="140"/>
      <c r="N6" s="140"/>
      <c r="O6" s="140"/>
      <c r="P6" s="140"/>
      <c r="Q6" s="140"/>
      <c r="R6" s="140"/>
      <c r="S6" s="141"/>
      <c r="T6" s="141"/>
      <c r="U6" s="141"/>
      <c r="V6" s="141"/>
      <c r="W6" s="141"/>
      <c r="X6" s="141"/>
      <c r="Y6" s="141"/>
      <c r="Z6" s="141"/>
    </row>
    <row r="7" spans="1:26" s="4" customFormat="1" ht="15.75" x14ac:dyDescent="0.25">
      <c r="A7" s="140" t="s">
        <v>38</v>
      </c>
      <c r="B7" s="140"/>
      <c r="C7" s="140"/>
      <c r="D7" s="140"/>
      <c r="E7" s="140"/>
      <c r="F7" s="144" t="s">
        <v>64</v>
      </c>
      <c r="G7" s="144"/>
      <c r="H7" s="144"/>
      <c r="I7" s="144"/>
      <c r="J7" s="144"/>
      <c r="K7" s="144"/>
      <c r="L7" s="144"/>
      <c r="M7" s="144"/>
      <c r="N7" s="144"/>
      <c r="O7" s="144"/>
      <c r="P7" s="144"/>
      <c r="Q7" s="144"/>
      <c r="R7" s="144"/>
      <c r="S7" s="141"/>
      <c r="T7" s="141"/>
      <c r="U7" s="141"/>
      <c r="V7" s="141"/>
      <c r="W7" s="141"/>
      <c r="X7" s="141"/>
      <c r="Y7" s="141"/>
      <c r="Z7" s="141"/>
    </row>
    <row r="8" spans="1:26" s="4" customFormat="1" ht="15.75" x14ac:dyDescent="0.25">
      <c r="A8" s="140" t="s">
        <v>39</v>
      </c>
      <c r="B8" s="140"/>
      <c r="C8" s="140"/>
      <c r="D8" s="140"/>
      <c r="E8" s="140"/>
      <c r="F8" s="145" t="s">
        <v>71</v>
      </c>
      <c r="G8" s="146"/>
      <c r="H8" s="146"/>
      <c r="I8" s="146"/>
      <c r="J8" s="146"/>
      <c r="K8" s="146"/>
      <c r="L8" s="146"/>
      <c r="M8" s="146"/>
      <c r="N8" s="146"/>
      <c r="O8" s="146"/>
      <c r="P8" s="146"/>
      <c r="Q8" s="146"/>
      <c r="R8" s="146"/>
      <c r="S8" s="141"/>
      <c r="T8" s="141"/>
      <c r="U8" s="141"/>
      <c r="V8" s="141"/>
      <c r="W8" s="141"/>
      <c r="X8" s="141"/>
      <c r="Y8" s="141"/>
      <c r="Z8" s="141"/>
    </row>
    <row r="9" spans="1:26" s="4" customFormat="1" ht="15.75" x14ac:dyDescent="0.25">
      <c r="A9" s="140" t="s">
        <v>40</v>
      </c>
      <c r="B9" s="140"/>
      <c r="C9" s="140"/>
      <c r="D9" s="140"/>
      <c r="E9" s="140"/>
      <c r="F9" s="140">
        <v>9102028499</v>
      </c>
      <c r="G9" s="140"/>
      <c r="H9" s="140"/>
      <c r="I9" s="140"/>
      <c r="J9" s="140"/>
      <c r="K9" s="140"/>
      <c r="L9" s="140"/>
      <c r="M9" s="140"/>
      <c r="N9" s="140"/>
      <c r="O9" s="140"/>
      <c r="P9" s="140"/>
      <c r="Q9" s="140"/>
      <c r="R9" s="140"/>
      <c r="S9" s="141"/>
      <c r="T9" s="141"/>
      <c r="U9" s="141"/>
      <c r="V9" s="141"/>
      <c r="W9" s="141"/>
      <c r="X9" s="141"/>
      <c r="Y9" s="141"/>
      <c r="Z9" s="141"/>
    </row>
    <row r="10" spans="1:26" s="4" customFormat="1" ht="15.75" x14ac:dyDescent="0.25">
      <c r="A10" s="140" t="s">
        <v>41</v>
      </c>
      <c r="B10" s="140"/>
      <c r="C10" s="140"/>
      <c r="D10" s="140"/>
      <c r="E10" s="140"/>
      <c r="F10" s="140">
        <v>910201001</v>
      </c>
      <c r="G10" s="140"/>
      <c r="H10" s="140"/>
      <c r="I10" s="140"/>
      <c r="J10" s="140"/>
      <c r="K10" s="140"/>
      <c r="L10" s="140"/>
      <c r="M10" s="140"/>
      <c r="N10" s="140"/>
      <c r="O10" s="140"/>
      <c r="P10" s="140"/>
      <c r="Q10" s="140"/>
      <c r="R10" s="140"/>
      <c r="S10" s="141"/>
      <c r="T10" s="141"/>
      <c r="U10" s="141"/>
      <c r="V10" s="141"/>
      <c r="W10" s="141"/>
      <c r="X10" s="141"/>
      <c r="Y10" s="141"/>
      <c r="Z10" s="141"/>
    </row>
    <row r="11" spans="1:26" s="4" customFormat="1" ht="15.75" x14ac:dyDescent="0.25">
      <c r="A11" s="140" t="s">
        <v>42</v>
      </c>
      <c r="B11" s="140"/>
      <c r="C11" s="140"/>
      <c r="D11" s="140"/>
      <c r="E11" s="140"/>
      <c r="F11" s="140">
        <v>35000000000</v>
      </c>
      <c r="G11" s="140"/>
      <c r="H11" s="140"/>
      <c r="I11" s="140"/>
      <c r="J11" s="140"/>
      <c r="K11" s="140"/>
      <c r="L11" s="140"/>
      <c r="M11" s="140"/>
      <c r="N11" s="140"/>
      <c r="O11" s="140"/>
      <c r="P11" s="140"/>
      <c r="Q11" s="140"/>
      <c r="R11" s="140"/>
      <c r="S11" s="141"/>
      <c r="T11" s="141"/>
      <c r="U11" s="141"/>
      <c r="V11" s="141"/>
      <c r="W11" s="141"/>
      <c r="X11" s="141"/>
      <c r="Y11" s="141"/>
      <c r="Z11" s="141"/>
    </row>
    <row r="13" spans="1:26" ht="12.75" customHeight="1" x14ac:dyDescent="0.2">
      <c r="A13" s="139" t="s">
        <v>0</v>
      </c>
      <c r="B13" s="139" t="s">
        <v>1</v>
      </c>
      <c r="C13" s="139" t="s">
        <v>2</v>
      </c>
      <c r="D13" s="155" t="s">
        <v>130</v>
      </c>
      <c r="E13" s="147" t="s">
        <v>3</v>
      </c>
      <c r="F13" s="147"/>
      <c r="G13" s="147"/>
      <c r="H13" s="147"/>
      <c r="I13" s="147"/>
      <c r="J13" s="147"/>
      <c r="K13" s="147"/>
      <c r="L13" s="147"/>
      <c r="M13" s="147"/>
      <c r="N13" s="147"/>
      <c r="O13" s="147"/>
      <c r="P13" s="139" t="s">
        <v>4</v>
      </c>
      <c r="Q13" s="139" t="s">
        <v>5</v>
      </c>
      <c r="R13" s="139"/>
      <c r="S13" s="139"/>
      <c r="T13" s="139"/>
      <c r="U13" s="139"/>
      <c r="V13" s="139" t="s">
        <v>14</v>
      </c>
      <c r="W13" s="136" t="s">
        <v>15</v>
      </c>
      <c r="X13" s="136" t="s">
        <v>16</v>
      </c>
      <c r="Y13" s="136" t="s">
        <v>17</v>
      </c>
      <c r="Z13" s="136" t="s">
        <v>18</v>
      </c>
    </row>
    <row r="14" spans="1:26" ht="15" customHeight="1" x14ac:dyDescent="0.2">
      <c r="A14" s="139"/>
      <c r="B14" s="139"/>
      <c r="C14" s="139"/>
      <c r="D14" s="156"/>
      <c r="E14" s="139"/>
      <c r="F14" s="147"/>
      <c r="G14" s="147"/>
      <c r="H14" s="147"/>
      <c r="I14" s="147"/>
      <c r="J14" s="147"/>
      <c r="K14" s="147"/>
      <c r="L14" s="147"/>
      <c r="M14" s="147"/>
      <c r="N14" s="147"/>
      <c r="O14" s="147"/>
      <c r="P14" s="139"/>
      <c r="Q14" s="139"/>
      <c r="R14" s="139"/>
      <c r="S14" s="139"/>
      <c r="T14" s="139"/>
      <c r="U14" s="139"/>
      <c r="V14" s="139"/>
      <c r="W14" s="137"/>
      <c r="X14" s="137"/>
      <c r="Y14" s="137"/>
      <c r="Z14" s="137"/>
    </row>
    <row r="15" spans="1:26" ht="15" customHeight="1" x14ac:dyDescent="0.2">
      <c r="A15" s="139"/>
      <c r="B15" s="139"/>
      <c r="C15" s="139"/>
      <c r="D15" s="156"/>
      <c r="E15" s="147" t="s">
        <v>20</v>
      </c>
      <c r="F15" s="139" t="s">
        <v>21</v>
      </c>
      <c r="G15" s="139" t="s">
        <v>22</v>
      </c>
      <c r="H15" s="139"/>
      <c r="I15" s="139" t="s">
        <v>25</v>
      </c>
      <c r="J15" s="150" t="s">
        <v>28</v>
      </c>
      <c r="K15" s="150"/>
      <c r="L15" s="139" t="s">
        <v>141</v>
      </c>
      <c r="M15" s="136" t="s">
        <v>140</v>
      </c>
      <c r="N15" s="139" t="s">
        <v>6</v>
      </c>
      <c r="O15" s="139"/>
      <c r="P15" s="139"/>
      <c r="Q15" s="139"/>
      <c r="R15" s="139" t="s">
        <v>19</v>
      </c>
      <c r="S15" s="158" t="s">
        <v>61</v>
      </c>
      <c r="T15" s="158" t="s">
        <v>7</v>
      </c>
      <c r="U15" s="142" t="s">
        <v>8</v>
      </c>
      <c r="V15" s="139"/>
      <c r="W15" s="137"/>
      <c r="X15" s="137"/>
      <c r="Y15" s="137"/>
      <c r="Z15" s="137"/>
    </row>
    <row r="16" spans="1:26" ht="15" customHeight="1" x14ac:dyDescent="0.2">
      <c r="A16" s="139"/>
      <c r="B16" s="139"/>
      <c r="C16" s="139"/>
      <c r="D16" s="156"/>
      <c r="E16" s="139"/>
      <c r="F16" s="139"/>
      <c r="G16" s="139"/>
      <c r="H16" s="139"/>
      <c r="I16" s="139"/>
      <c r="J16" s="150"/>
      <c r="K16" s="150"/>
      <c r="L16" s="139"/>
      <c r="M16" s="137"/>
      <c r="N16" s="139"/>
      <c r="O16" s="139"/>
      <c r="P16" s="139"/>
      <c r="Q16" s="139"/>
      <c r="R16" s="139"/>
      <c r="S16" s="158"/>
      <c r="T16" s="158"/>
      <c r="U16" s="143"/>
      <c r="V16" s="139"/>
      <c r="W16" s="137"/>
      <c r="X16" s="137"/>
      <c r="Y16" s="137"/>
      <c r="Z16" s="137"/>
    </row>
    <row r="17" spans="1:26" ht="15" customHeight="1" x14ac:dyDescent="0.2">
      <c r="A17" s="139"/>
      <c r="B17" s="139"/>
      <c r="C17" s="139"/>
      <c r="D17" s="156"/>
      <c r="E17" s="139"/>
      <c r="F17" s="139"/>
      <c r="G17" s="139" t="s">
        <v>23</v>
      </c>
      <c r="H17" s="139" t="s">
        <v>24</v>
      </c>
      <c r="I17" s="139"/>
      <c r="J17" s="147" t="s">
        <v>27</v>
      </c>
      <c r="K17" s="147" t="s">
        <v>24</v>
      </c>
      <c r="L17" s="139"/>
      <c r="M17" s="137"/>
      <c r="N17" s="139" t="s">
        <v>88</v>
      </c>
      <c r="O17" s="139" t="s">
        <v>26</v>
      </c>
      <c r="P17" s="139"/>
      <c r="Q17" s="139"/>
      <c r="R17" s="139"/>
      <c r="S17" s="158"/>
      <c r="T17" s="158"/>
      <c r="U17" s="143"/>
      <c r="V17" s="139"/>
      <c r="W17" s="137"/>
      <c r="X17" s="137"/>
      <c r="Y17" s="137"/>
      <c r="Z17" s="137"/>
    </row>
    <row r="18" spans="1:26" ht="15" customHeight="1" x14ac:dyDescent="0.2">
      <c r="A18" s="139"/>
      <c r="B18" s="139"/>
      <c r="C18" s="139"/>
      <c r="D18" s="156"/>
      <c r="E18" s="139"/>
      <c r="F18" s="139"/>
      <c r="G18" s="139"/>
      <c r="H18" s="139"/>
      <c r="I18" s="139"/>
      <c r="J18" s="139"/>
      <c r="K18" s="139"/>
      <c r="L18" s="139"/>
      <c r="M18" s="137"/>
      <c r="N18" s="139"/>
      <c r="O18" s="139"/>
      <c r="P18" s="139"/>
      <c r="Q18" s="139"/>
      <c r="R18" s="139"/>
      <c r="S18" s="158"/>
      <c r="T18" s="158"/>
      <c r="U18" s="143"/>
      <c r="V18" s="139"/>
      <c r="W18" s="137"/>
      <c r="X18" s="137"/>
      <c r="Y18" s="137"/>
      <c r="Z18" s="137"/>
    </row>
    <row r="19" spans="1:26" ht="15" customHeight="1" x14ac:dyDescent="0.2">
      <c r="A19" s="139"/>
      <c r="B19" s="139"/>
      <c r="C19" s="139"/>
      <c r="D19" s="156"/>
      <c r="E19" s="139"/>
      <c r="F19" s="139"/>
      <c r="G19" s="139"/>
      <c r="H19" s="139"/>
      <c r="I19" s="139"/>
      <c r="J19" s="139"/>
      <c r="K19" s="139"/>
      <c r="L19" s="139"/>
      <c r="M19" s="137"/>
      <c r="N19" s="139"/>
      <c r="O19" s="139"/>
      <c r="P19" s="139"/>
      <c r="Q19" s="139"/>
      <c r="R19" s="139"/>
      <c r="S19" s="158"/>
      <c r="T19" s="158"/>
      <c r="U19" s="143"/>
      <c r="V19" s="139"/>
      <c r="W19" s="137"/>
      <c r="X19" s="137"/>
      <c r="Y19" s="137"/>
      <c r="Z19" s="137"/>
    </row>
    <row r="20" spans="1:26" ht="93" customHeight="1" x14ac:dyDescent="0.2">
      <c r="A20" s="139"/>
      <c r="B20" s="139"/>
      <c r="C20" s="139"/>
      <c r="D20" s="157"/>
      <c r="E20" s="139"/>
      <c r="F20" s="139"/>
      <c r="G20" s="139"/>
      <c r="H20" s="139"/>
      <c r="I20" s="139"/>
      <c r="J20" s="139"/>
      <c r="K20" s="139"/>
      <c r="L20" s="139"/>
      <c r="M20" s="138"/>
      <c r="N20" s="139"/>
      <c r="O20" s="139"/>
      <c r="P20" s="139"/>
      <c r="Q20" s="139"/>
      <c r="R20" s="139"/>
      <c r="S20" s="158"/>
      <c r="T20" s="158"/>
      <c r="U20" s="143"/>
      <c r="V20" s="139"/>
      <c r="W20" s="138"/>
      <c r="X20" s="138"/>
      <c r="Y20" s="138"/>
      <c r="Z20" s="138"/>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2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15"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2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5"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52"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108">
        <v>46</v>
      </c>
      <c r="B67" s="123" t="s">
        <v>137</v>
      </c>
      <c r="C67" s="123" t="s">
        <v>138</v>
      </c>
      <c r="D67" s="108" t="s">
        <v>139</v>
      </c>
      <c r="E67" s="123" t="s">
        <v>104</v>
      </c>
      <c r="F67" s="104" t="s">
        <v>93</v>
      </c>
      <c r="G67" s="108" t="s">
        <v>167</v>
      </c>
      <c r="H67" s="108" t="s">
        <v>146</v>
      </c>
      <c r="I67" s="108" t="s">
        <v>330</v>
      </c>
      <c r="J67" s="104" t="s">
        <v>31</v>
      </c>
      <c r="K67" s="104" t="s">
        <v>56</v>
      </c>
      <c r="L67" s="111" t="s">
        <v>331</v>
      </c>
      <c r="M67" s="108" t="s">
        <v>142</v>
      </c>
      <c r="N67" s="108" t="s">
        <v>147</v>
      </c>
      <c r="O67" s="112" t="str">
        <f>"01.2024"</f>
        <v>01.2024</v>
      </c>
      <c r="P67" s="108" t="s">
        <v>63</v>
      </c>
      <c r="Q67" s="108" t="s">
        <v>60</v>
      </c>
      <c r="R67" s="102" t="s">
        <v>32</v>
      </c>
      <c r="S67" s="108" t="s">
        <v>77</v>
      </c>
      <c r="T67" s="108">
        <v>0</v>
      </c>
      <c r="U67" s="108" t="s">
        <v>33</v>
      </c>
      <c r="V67" s="102" t="s">
        <v>80</v>
      </c>
      <c r="W67" s="110"/>
      <c r="X67" s="110"/>
      <c r="Y67" s="110"/>
      <c r="Z67" s="110"/>
    </row>
    <row r="68" spans="1:26" s="22" customFormat="1" ht="324" customHeight="1" x14ac:dyDescent="0.2">
      <c r="A68" s="109"/>
      <c r="B68" s="124"/>
      <c r="C68" s="124"/>
      <c r="D68" s="125"/>
      <c r="E68" s="109"/>
      <c r="F68" s="126"/>
      <c r="G68" s="127"/>
      <c r="H68" s="109"/>
      <c r="I68" s="109"/>
      <c r="J68" s="109"/>
      <c r="K68" s="109"/>
      <c r="L68" s="109"/>
      <c r="M68" s="109"/>
      <c r="N68" s="109"/>
      <c r="O68" s="109"/>
      <c r="P68" s="109"/>
      <c r="Q68" s="109"/>
      <c r="R68" s="109"/>
      <c r="S68" s="109"/>
      <c r="T68" s="109"/>
      <c r="U68" s="109"/>
      <c r="V68" s="109"/>
      <c r="W68" s="109"/>
      <c r="X68" s="109"/>
      <c r="Y68" s="109"/>
      <c r="Z68" s="109"/>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80"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78" t="s">
        <v>80</v>
      </c>
      <c r="W73" s="79"/>
      <c r="X73" s="79"/>
      <c r="Y73" s="79"/>
      <c r="Z73" s="79"/>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480</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101">
        <v>54</v>
      </c>
      <c r="B76" s="128" t="s">
        <v>137</v>
      </c>
      <c r="C76" s="128" t="s">
        <v>138</v>
      </c>
      <c r="D76" s="101" t="s">
        <v>139</v>
      </c>
      <c r="E76" s="128" t="s">
        <v>104</v>
      </c>
      <c r="F76" s="104" t="s">
        <v>175</v>
      </c>
      <c r="G76" s="101" t="s">
        <v>167</v>
      </c>
      <c r="H76" s="101" t="s">
        <v>146</v>
      </c>
      <c r="I76" s="101" t="s">
        <v>411</v>
      </c>
      <c r="J76" s="104" t="s">
        <v>31</v>
      </c>
      <c r="K76" s="104" t="s">
        <v>56</v>
      </c>
      <c r="L76" s="106" t="s">
        <v>412</v>
      </c>
      <c r="M76" s="101" t="s">
        <v>142</v>
      </c>
      <c r="N76" s="101" t="s">
        <v>147</v>
      </c>
      <c r="O76" s="98" t="str">
        <f>"02.2023"</f>
        <v>02.2023</v>
      </c>
      <c r="P76" s="99" t="s">
        <v>57</v>
      </c>
      <c r="Q76" s="101" t="s">
        <v>77</v>
      </c>
      <c r="R76" s="102" t="s">
        <v>32</v>
      </c>
      <c r="S76" s="101" t="s">
        <v>77</v>
      </c>
      <c r="T76" s="101">
        <v>0</v>
      </c>
      <c r="U76" s="101" t="s">
        <v>33</v>
      </c>
      <c r="V76" s="103" t="s">
        <v>80</v>
      </c>
      <c r="W76" s="96"/>
      <c r="X76" s="96"/>
      <c r="Y76" s="96"/>
      <c r="Z76" s="96"/>
    </row>
    <row r="77" spans="1:26" ht="324" customHeight="1" x14ac:dyDescent="0.2">
      <c r="A77" s="97"/>
      <c r="B77" s="129"/>
      <c r="C77" s="129"/>
      <c r="D77" s="130"/>
      <c r="E77" s="97"/>
      <c r="F77" s="97"/>
      <c r="G77" s="105"/>
      <c r="H77" s="97"/>
      <c r="I77" s="97"/>
      <c r="J77" s="97"/>
      <c r="K77" s="97"/>
      <c r="L77" s="107"/>
      <c r="M77" s="97"/>
      <c r="N77" s="97"/>
      <c r="O77" s="97"/>
      <c r="P77" s="100"/>
      <c r="Q77" s="97"/>
      <c r="R77" s="97"/>
      <c r="S77" s="97"/>
      <c r="T77" s="97"/>
      <c r="U77" s="97"/>
      <c r="V77" s="97"/>
      <c r="W77" s="97"/>
      <c r="X77" s="97"/>
      <c r="Y77" s="97"/>
      <c r="Z77" s="97"/>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160">
        <v>59</v>
      </c>
      <c r="B82" s="27" t="s">
        <v>242</v>
      </c>
      <c r="C82" s="27" t="s">
        <v>238</v>
      </c>
      <c r="D82" s="108" t="s">
        <v>133</v>
      </c>
      <c r="E82" s="108" t="s">
        <v>112</v>
      </c>
      <c r="F82" s="104" t="s">
        <v>93</v>
      </c>
      <c r="G82" s="27" t="s">
        <v>239</v>
      </c>
      <c r="H82" s="27" t="s">
        <v>240</v>
      </c>
      <c r="I82" s="27" t="s">
        <v>241</v>
      </c>
      <c r="J82" s="104" t="s">
        <v>31</v>
      </c>
      <c r="K82" s="104" t="s">
        <v>56</v>
      </c>
      <c r="L82" s="111" t="s">
        <v>374</v>
      </c>
      <c r="M82" s="108" t="s">
        <v>142</v>
      </c>
      <c r="N82" s="108">
        <v>8.2021999999999995</v>
      </c>
      <c r="O82" s="108">
        <v>9.2022999999999993</v>
      </c>
      <c r="P82" s="108" t="s">
        <v>119</v>
      </c>
      <c r="Q82" s="108" t="s">
        <v>60</v>
      </c>
      <c r="R82" s="102" t="s">
        <v>32</v>
      </c>
      <c r="S82" s="108" t="s">
        <v>77</v>
      </c>
      <c r="T82" s="108" t="s">
        <v>60</v>
      </c>
      <c r="U82" s="108">
        <v>0</v>
      </c>
      <c r="V82" s="102" t="s">
        <v>44</v>
      </c>
      <c r="W82" s="108"/>
      <c r="X82" s="108"/>
      <c r="Y82" s="108"/>
      <c r="Z82" s="108"/>
    </row>
    <row r="83" spans="1:26" s="22" customFormat="1" ht="357.6" customHeight="1" x14ac:dyDescent="0.2">
      <c r="A83" s="161"/>
      <c r="B83" s="62" t="s">
        <v>242</v>
      </c>
      <c r="C83" s="62" t="s">
        <v>238</v>
      </c>
      <c r="D83" s="159"/>
      <c r="E83" s="159"/>
      <c r="F83" s="159"/>
      <c r="G83" s="62" t="s">
        <v>239</v>
      </c>
      <c r="H83" s="62" t="s">
        <v>240</v>
      </c>
      <c r="I83" s="62" t="s">
        <v>241</v>
      </c>
      <c r="J83" s="159"/>
      <c r="K83" s="159"/>
      <c r="L83" s="111"/>
      <c r="M83" s="159"/>
      <c r="N83" s="159"/>
      <c r="O83" s="159"/>
      <c r="P83" s="159"/>
      <c r="Q83" s="159"/>
      <c r="R83" s="159"/>
      <c r="S83" s="159"/>
      <c r="T83" s="159"/>
      <c r="U83" s="159"/>
      <c r="V83" s="159"/>
      <c r="W83" s="159"/>
      <c r="X83" s="159"/>
      <c r="Y83" s="159"/>
      <c r="Z83" s="159"/>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121">
        <v>72</v>
      </c>
      <c r="B96" s="121" t="s">
        <v>137</v>
      </c>
      <c r="C96" s="121" t="s">
        <v>138</v>
      </c>
      <c r="D96" s="121" t="s">
        <v>139</v>
      </c>
      <c r="E96" s="153" t="s">
        <v>104</v>
      </c>
      <c r="F96" s="115" t="s">
        <v>93</v>
      </c>
      <c r="G96" s="148" t="s">
        <v>167</v>
      </c>
      <c r="H96" s="121" t="s">
        <v>146</v>
      </c>
      <c r="I96" s="153" t="s">
        <v>144</v>
      </c>
      <c r="J96" s="115" t="s">
        <v>31</v>
      </c>
      <c r="K96" s="148" t="s">
        <v>56</v>
      </c>
      <c r="L96" s="113" t="s">
        <v>343</v>
      </c>
      <c r="M96" s="121" t="s">
        <v>142</v>
      </c>
      <c r="N96" s="121" t="s">
        <v>147</v>
      </c>
      <c r="O96" s="121" t="s">
        <v>156</v>
      </c>
      <c r="P96" s="121" t="s">
        <v>118</v>
      </c>
      <c r="Q96" s="121" t="s">
        <v>60</v>
      </c>
      <c r="R96" s="117" t="s">
        <v>32</v>
      </c>
      <c r="S96" s="119" t="s">
        <v>77</v>
      </c>
      <c r="T96" s="117" t="s">
        <v>77</v>
      </c>
      <c r="U96" s="151" t="s">
        <v>33</v>
      </c>
      <c r="V96" s="151" t="s">
        <v>80</v>
      </c>
      <c r="W96" s="115"/>
      <c r="X96" s="115"/>
      <c r="Y96" s="115"/>
      <c r="Z96" s="115"/>
    </row>
    <row r="97" spans="1:26" s="14" customFormat="1" ht="314.25" customHeight="1" x14ac:dyDescent="0.2">
      <c r="A97" s="122"/>
      <c r="B97" s="122"/>
      <c r="C97" s="122"/>
      <c r="D97" s="122"/>
      <c r="E97" s="154"/>
      <c r="F97" s="116"/>
      <c r="G97" s="149"/>
      <c r="H97" s="122"/>
      <c r="I97" s="154"/>
      <c r="J97" s="116"/>
      <c r="K97" s="149"/>
      <c r="L97" s="114"/>
      <c r="M97" s="122"/>
      <c r="N97" s="122"/>
      <c r="O97" s="122"/>
      <c r="P97" s="122"/>
      <c r="Q97" s="122"/>
      <c r="R97" s="118"/>
      <c r="S97" s="120"/>
      <c r="T97" s="118"/>
      <c r="U97" s="152"/>
      <c r="V97" s="152"/>
      <c r="W97" s="116"/>
      <c r="X97" s="116"/>
      <c r="Y97" s="116"/>
      <c r="Z97" s="116"/>
    </row>
    <row r="98" spans="1:26" s="16" customFormat="1" ht="120"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3">
        <v>211000</v>
      </c>
      <c r="M100" s="9" t="s">
        <v>142</v>
      </c>
      <c r="N100" s="81" t="str">
        <f>"01.2023"</f>
        <v>01.2023</v>
      </c>
      <c r="O100" s="81" t="str">
        <f>"12.2023"</f>
        <v>12.2023</v>
      </c>
      <c r="P100" s="9" t="s">
        <v>148</v>
      </c>
      <c r="Q100" s="9" t="s">
        <v>60</v>
      </c>
      <c r="R100" s="55" t="s">
        <v>32</v>
      </c>
      <c r="S100" s="9" t="s">
        <v>60</v>
      </c>
      <c r="T100" s="55" t="s">
        <v>33</v>
      </c>
      <c r="U100" s="55" t="s">
        <v>33</v>
      </c>
      <c r="V100" s="71" t="s">
        <v>80</v>
      </c>
      <c r="W100" s="13"/>
      <c r="X100" s="53"/>
      <c r="Y100" s="13"/>
      <c r="Z100" s="13"/>
    </row>
    <row r="101" spans="1:26" ht="67.5" x14ac:dyDescent="0.2">
      <c r="A101" s="9">
        <v>76</v>
      </c>
      <c r="B101" s="9" t="s">
        <v>97</v>
      </c>
      <c r="C101" s="9" t="s">
        <v>98</v>
      </c>
      <c r="D101" s="9" t="s">
        <v>133</v>
      </c>
      <c r="E101" s="9" t="s">
        <v>124</v>
      </c>
      <c r="F101" s="53" t="s">
        <v>93</v>
      </c>
      <c r="G101" s="52">
        <v>362</v>
      </c>
      <c r="H101" s="9" t="s">
        <v>99</v>
      </c>
      <c r="I101" s="9">
        <v>12</v>
      </c>
      <c r="J101" s="53" t="s">
        <v>31</v>
      </c>
      <c r="K101" s="53" t="s">
        <v>56</v>
      </c>
      <c r="L101" s="82" t="s">
        <v>417</v>
      </c>
      <c r="M101" s="9" t="s">
        <v>142</v>
      </c>
      <c r="N101" s="81" t="str">
        <f t="shared" ref="N101:N106" si="1">"01.2023"</f>
        <v>01.2023</v>
      </c>
      <c r="O101" s="9" t="str">
        <f>"01.2024"</f>
        <v>01.2024</v>
      </c>
      <c r="P101" s="9" t="s">
        <v>148</v>
      </c>
      <c r="Q101" s="9" t="s">
        <v>60</v>
      </c>
      <c r="R101" s="55" t="s">
        <v>32</v>
      </c>
      <c r="S101" s="9" t="s">
        <v>60</v>
      </c>
      <c r="T101" s="55" t="s">
        <v>33</v>
      </c>
      <c r="U101" s="55" t="s">
        <v>33</v>
      </c>
      <c r="V101" s="71" t="s">
        <v>80</v>
      </c>
      <c r="W101" s="13"/>
      <c r="X101" s="53"/>
      <c r="Y101" s="13"/>
      <c r="Z101" s="13"/>
    </row>
    <row r="102" spans="1:26" ht="45" x14ac:dyDescent="0.2">
      <c r="A102" s="9">
        <v>77</v>
      </c>
      <c r="B102" s="9" t="s">
        <v>418</v>
      </c>
      <c r="C102" s="9" t="s">
        <v>419</v>
      </c>
      <c r="D102" s="9" t="s">
        <v>132</v>
      </c>
      <c r="E102" s="9" t="s">
        <v>420</v>
      </c>
      <c r="F102" s="53" t="s">
        <v>93</v>
      </c>
      <c r="G102" s="52">
        <v>796</v>
      </c>
      <c r="H102" s="9" t="s">
        <v>421</v>
      </c>
      <c r="I102" s="9">
        <v>12</v>
      </c>
      <c r="J102" s="53" t="s">
        <v>31</v>
      </c>
      <c r="K102" s="53" t="s">
        <v>56</v>
      </c>
      <c r="L102" s="83">
        <v>441719</v>
      </c>
      <c r="M102" s="9" t="s">
        <v>142</v>
      </c>
      <c r="N102" s="81" t="str">
        <f t="shared" si="1"/>
        <v>01.2023</v>
      </c>
      <c r="O102" s="9" t="str">
        <f>"05.2023"</f>
        <v>05.2023</v>
      </c>
      <c r="P102" s="9" t="s">
        <v>148</v>
      </c>
      <c r="Q102" s="9" t="s">
        <v>60</v>
      </c>
      <c r="R102" s="55" t="s">
        <v>32</v>
      </c>
      <c r="S102" s="9" t="s">
        <v>60</v>
      </c>
      <c r="T102" s="55" t="s">
        <v>33</v>
      </c>
      <c r="U102" s="55" t="s">
        <v>33</v>
      </c>
      <c r="V102" s="71" t="s">
        <v>80</v>
      </c>
      <c r="W102" s="13"/>
      <c r="X102" s="53"/>
      <c r="Y102" s="13"/>
      <c r="Z102" s="13"/>
    </row>
    <row r="103" spans="1:26" ht="45" x14ac:dyDescent="0.2">
      <c r="A103" s="9">
        <v>78</v>
      </c>
      <c r="B103" s="9" t="s">
        <v>422</v>
      </c>
      <c r="C103" s="9" t="s">
        <v>423</v>
      </c>
      <c r="D103" s="9" t="s">
        <v>132</v>
      </c>
      <c r="E103" s="9" t="s">
        <v>424</v>
      </c>
      <c r="F103" s="53" t="s">
        <v>93</v>
      </c>
      <c r="G103" s="52">
        <v>796</v>
      </c>
      <c r="H103" s="9" t="s">
        <v>421</v>
      </c>
      <c r="I103" s="9">
        <v>12</v>
      </c>
      <c r="J103" s="53" t="s">
        <v>31</v>
      </c>
      <c r="K103" s="53" t="s">
        <v>56</v>
      </c>
      <c r="L103" s="83">
        <v>3101292</v>
      </c>
      <c r="M103" s="9" t="s">
        <v>142</v>
      </c>
      <c r="N103" s="81" t="str">
        <f t="shared" si="1"/>
        <v>01.2023</v>
      </c>
      <c r="O103" s="9" t="str">
        <f>"05.2023"</f>
        <v>05.2023</v>
      </c>
      <c r="P103" s="9" t="s">
        <v>148</v>
      </c>
      <c r="Q103" s="9" t="s">
        <v>60</v>
      </c>
      <c r="R103" s="55" t="s">
        <v>32</v>
      </c>
      <c r="S103" s="9" t="s">
        <v>60</v>
      </c>
      <c r="T103" s="55" t="s">
        <v>33</v>
      </c>
      <c r="U103" s="55" t="s">
        <v>33</v>
      </c>
      <c r="V103" s="71" t="s">
        <v>80</v>
      </c>
      <c r="W103" s="13"/>
      <c r="X103" s="53"/>
      <c r="Y103" s="13"/>
      <c r="Z103" s="13"/>
    </row>
    <row r="104" spans="1:26" ht="45" x14ac:dyDescent="0.2">
      <c r="A104" s="9">
        <v>79</v>
      </c>
      <c r="B104" s="9" t="s">
        <v>425</v>
      </c>
      <c r="C104" s="9" t="s">
        <v>426</v>
      </c>
      <c r="D104" s="9" t="s">
        <v>132</v>
      </c>
      <c r="E104" s="9" t="s">
        <v>427</v>
      </c>
      <c r="F104" s="53" t="s">
        <v>93</v>
      </c>
      <c r="G104" s="52">
        <v>166</v>
      </c>
      <c r="H104" s="9" t="s">
        <v>58</v>
      </c>
      <c r="I104" s="9">
        <v>1450</v>
      </c>
      <c r="J104" s="53" t="s">
        <v>31</v>
      </c>
      <c r="K104" s="53" t="s">
        <v>56</v>
      </c>
      <c r="L104" s="83">
        <v>435000</v>
      </c>
      <c r="M104" s="9" t="s">
        <v>142</v>
      </c>
      <c r="N104" s="81" t="str">
        <f t="shared" si="1"/>
        <v>01.2023</v>
      </c>
      <c r="O104" s="9" t="str">
        <f>"04.2023"</f>
        <v>04.2023</v>
      </c>
      <c r="P104" s="9" t="s">
        <v>148</v>
      </c>
      <c r="Q104" s="9" t="s">
        <v>60</v>
      </c>
      <c r="R104" s="55" t="s">
        <v>32</v>
      </c>
      <c r="S104" s="9" t="s">
        <v>60</v>
      </c>
      <c r="T104" s="55" t="s">
        <v>33</v>
      </c>
      <c r="U104" s="55" t="s">
        <v>33</v>
      </c>
      <c r="V104" s="71" t="s">
        <v>80</v>
      </c>
      <c r="W104" s="13"/>
      <c r="X104" s="53"/>
      <c r="Y104" s="13"/>
      <c r="Z104" s="13"/>
    </row>
    <row r="105" spans="1:26" ht="45" x14ac:dyDescent="0.2">
      <c r="A105" s="9">
        <v>80</v>
      </c>
      <c r="B105" s="81" t="str">
        <f>"08.93"</f>
        <v>08.93</v>
      </c>
      <c r="C105" s="9" t="s">
        <v>487</v>
      </c>
      <c r="D105" s="9" t="s">
        <v>132</v>
      </c>
      <c r="E105" s="9" t="s">
        <v>486</v>
      </c>
      <c r="F105" s="53" t="s">
        <v>93</v>
      </c>
      <c r="G105" s="52">
        <v>168</v>
      </c>
      <c r="H105" s="9" t="s">
        <v>277</v>
      </c>
      <c r="I105" s="9">
        <v>1400</v>
      </c>
      <c r="J105" s="53" t="s">
        <v>31</v>
      </c>
      <c r="K105" s="53" t="s">
        <v>56</v>
      </c>
      <c r="L105" s="83">
        <v>17822000</v>
      </c>
      <c r="M105" s="9" t="s">
        <v>142</v>
      </c>
      <c r="N105" s="81" t="str">
        <f t="shared" si="1"/>
        <v>01.2023</v>
      </c>
      <c r="O105" s="9" t="str">
        <f>"12.2023"</f>
        <v>12.2023</v>
      </c>
      <c r="P105" s="9" t="s">
        <v>148</v>
      </c>
      <c r="Q105" s="9" t="s">
        <v>60</v>
      </c>
      <c r="R105" s="55" t="s">
        <v>32</v>
      </c>
      <c r="S105" s="9" t="s">
        <v>60</v>
      </c>
      <c r="T105" s="55" t="s">
        <v>33</v>
      </c>
      <c r="U105" s="55" t="s">
        <v>33</v>
      </c>
      <c r="V105" s="95" t="s">
        <v>80</v>
      </c>
      <c r="W105" s="13"/>
      <c r="X105" s="53"/>
      <c r="Y105" s="13"/>
      <c r="Z105" s="13"/>
    </row>
    <row r="106" spans="1:26" ht="67.5" x14ac:dyDescent="0.2">
      <c r="A106" s="9">
        <v>81</v>
      </c>
      <c r="B106" s="9" t="s">
        <v>383</v>
      </c>
      <c r="C106" s="9" t="s">
        <v>197</v>
      </c>
      <c r="D106" s="9" t="s">
        <v>133</v>
      </c>
      <c r="E106" s="9" t="s">
        <v>198</v>
      </c>
      <c r="F106" s="53" t="s">
        <v>93</v>
      </c>
      <c r="G106" s="52"/>
      <c r="H106" s="9"/>
      <c r="I106" s="9" t="s">
        <v>219</v>
      </c>
      <c r="J106" s="53" t="s">
        <v>31</v>
      </c>
      <c r="K106" s="53" t="s">
        <v>56</v>
      </c>
      <c r="L106" s="82" t="s">
        <v>428</v>
      </c>
      <c r="M106" s="9" t="s">
        <v>142</v>
      </c>
      <c r="N106" s="81"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429</v>
      </c>
      <c r="C107" s="9" t="s">
        <v>430</v>
      </c>
      <c r="D107" s="9" t="s">
        <v>135</v>
      </c>
      <c r="E107" s="9" t="s">
        <v>431</v>
      </c>
      <c r="F107" s="53" t="s">
        <v>93</v>
      </c>
      <c r="G107" s="52">
        <v>876</v>
      </c>
      <c r="H107" s="9" t="s">
        <v>54</v>
      </c>
      <c r="I107" s="9">
        <v>1</v>
      </c>
      <c r="J107" s="53" t="s">
        <v>31</v>
      </c>
      <c r="K107" s="53" t="s">
        <v>56</v>
      </c>
      <c r="L107" s="83">
        <v>6962408.4000000004</v>
      </c>
      <c r="M107" s="9" t="s">
        <v>142</v>
      </c>
      <c r="N107" s="81" t="str">
        <f>"02.2023"</f>
        <v>02.2023</v>
      </c>
      <c r="O107" s="9" t="str">
        <f>"06.2023"</f>
        <v>06.2023</v>
      </c>
      <c r="P107" s="9" t="s">
        <v>63</v>
      </c>
      <c r="Q107" s="9" t="s">
        <v>60</v>
      </c>
      <c r="R107" s="55" t="s">
        <v>32</v>
      </c>
      <c r="S107" s="9" t="s">
        <v>77</v>
      </c>
      <c r="T107" s="55" t="s">
        <v>33</v>
      </c>
      <c r="U107" s="55" t="s">
        <v>33</v>
      </c>
      <c r="V107" s="71" t="s">
        <v>80</v>
      </c>
      <c r="W107" s="13"/>
      <c r="X107" s="53"/>
      <c r="Y107" s="13"/>
      <c r="Z107" s="13"/>
    </row>
    <row r="108" spans="1:26" ht="56.25" x14ac:dyDescent="0.2">
      <c r="A108" s="9">
        <v>83</v>
      </c>
      <c r="B108" s="9" t="s">
        <v>432</v>
      </c>
      <c r="C108" s="9" t="s">
        <v>433</v>
      </c>
      <c r="D108" s="9" t="s">
        <v>434</v>
      </c>
      <c r="E108" s="9" t="s">
        <v>435</v>
      </c>
      <c r="F108" s="53" t="s">
        <v>93</v>
      </c>
      <c r="G108" s="52" t="s">
        <v>436</v>
      </c>
      <c r="H108" s="9" t="s">
        <v>437</v>
      </c>
      <c r="I108" s="9" t="s">
        <v>438</v>
      </c>
      <c r="J108" s="53" t="s">
        <v>31</v>
      </c>
      <c r="K108" s="53" t="s">
        <v>56</v>
      </c>
      <c r="L108" s="83">
        <f>646013.3+540804.3+15596.5+135503+15565.7</f>
        <v>1353482.8</v>
      </c>
      <c r="M108" s="9" t="s">
        <v>142</v>
      </c>
      <c r="N108" s="81" t="str">
        <f>"02.2023"</f>
        <v>02.2023</v>
      </c>
      <c r="O108" s="9" t="str">
        <f>"05.2023"</f>
        <v>05.2023</v>
      </c>
      <c r="P108" s="9" t="s">
        <v>148</v>
      </c>
      <c r="Q108" s="9" t="s">
        <v>60</v>
      </c>
      <c r="R108" s="55" t="s">
        <v>32</v>
      </c>
      <c r="S108" s="9" t="s">
        <v>60</v>
      </c>
      <c r="T108" s="55" t="s">
        <v>33</v>
      </c>
      <c r="U108" s="55" t="s">
        <v>33</v>
      </c>
      <c r="V108" s="71" t="s">
        <v>80</v>
      </c>
      <c r="W108" s="13"/>
      <c r="X108" s="53"/>
      <c r="Y108" s="13"/>
      <c r="Z108" s="13"/>
    </row>
    <row r="109" spans="1:26" ht="45" x14ac:dyDescent="0.2">
      <c r="A109" s="9">
        <v>84</v>
      </c>
      <c r="B109" s="9" t="str">
        <f>"08.12"</f>
        <v>08.12</v>
      </c>
      <c r="C109" s="9" t="str">
        <f>"08.12.11.130"</f>
        <v>08.12.11.130</v>
      </c>
      <c r="D109" s="9" t="s">
        <v>132</v>
      </c>
      <c r="E109" s="9" t="s">
        <v>439</v>
      </c>
      <c r="F109" s="53" t="s">
        <v>93</v>
      </c>
      <c r="G109" s="52">
        <v>168</v>
      </c>
      <c r="H109" s="9" t="s">
        <v>277</v>
      </c>
      <c r="I109" s="9">
        <v>600</v>
      </c>
      <c r="J109" s="53" t="s">
        <v>31</v>
      </c>
      <c r="K109" s="53" t="s">
        <v>56</v>
      </c>
      <c r="L109" s="83">
        <v>523200</v>
      </c>
      <c r="M109" s="9" t="s">
        <v>142</v>
      </c>
      <c r="N109" s="81" t="str">
        <f>"03.2023"</f>
        <v>03.2023</v>
      </c>
      <c r="O109" s="9" t="str">
        <f>"08.2023"</f>
        <v>08.2023</v>
      </c>
      <c r="P109" s="9" t="s">
        <v>148</v>
      </c>
      <c r="Q109" s="9" t="s">
        <v>60</v>
      </c>
      <c r="R109" s="55" t="s">
        <v>32</v>
      </c>
      <c r="S109" s="9" t="s">
        <v>60</v>
      </c>
      <c r="T109" s="55" t="s">
        <v>33</v>
      </c>
      <c r="U109" s="55" t="s">
        <v>33</v>
      </c>
      <c r="V109" s="71" t="s">
        <v>80</v>
      </c>
      <c r="W109" s="13"/>
      <c r="X109" s="53"/>
      <c r="Y109" s="13"/>
      <c r="Z109" s="13"/>
    </row>
    <row r="110" spans="1:26" ht="45" x14ac:dyDescent="0.2">
      <c r="A110" s="9">
        <v>85</v>
      </c>
      <c r="B110" s="9" t="str">
        <f>"08.12"</f>
        <v>08.12</v>
      </c>
      <c r="C110" s="9" t="str">
        <f>"08.12.12.140"</f>
        <v>08.12.12.140</v>
      </c>
      <c r="D110" s="9" t="s">
        <v>132</v>
      </c>
      <c r="E110" s="9" t="s">
        <v>440</v>
      </c>
      <c r="F110" s="53" t="s">
        <v>93</v>
      </c>
      <c r="G110" s="52">
        <v>168</v>
      </c>
      <c r="H110" s="9" t="s">
        <v>277</v>
      </c>
      <c r="I110" s="9">
        <v>300</v>
      </c>
      <c r="J110" s="53" t="s">
        <v>31</v>
      </c>
      <c r="K110" s="53" t="s">
        <v>56</v>
      </c>
      <c r="L110" s="83">
        <v>277500</v>
      </c>
      <c r="M110" s="9" t="s">
        <v>142</v>
      </c>
      <c r="N110" s="81" t="str">
        <f>"03.2023"</f>
        <v>03.2023</v>
      </c>
      <c r="O110" s="9" t="str">
        <f>"08.2023"</f>
        <v>08.2023</v>
      </c>
      <c r="P110" s="9" t="s">
        <v>148</v>
      </c>
      <c r="Q110" s="9" t="s">
        <v>60</v>
      </c>
      <c r="R110" s="55" t="s">
        <v>32</v>
      </c>
      <c r="S110" s="9" t="s">
        <v>60</v>
      </c>
      <c r="T110" s="55" t="s">
        <v>33</v>
      </c>
      <c r="U110" s="55" t="s">
        <v>33</v>
      </c>
      <c r="V110" s="71" t="s">
        <v>80</v>
      </c>
      <c r="W110" s="13"/>
      <c r="X110" s="53"/>
      <c r="Y110" s="13"/>
      <c r="Z110" s="13"/>
    </row>
    <row r="111" spans="1:26" ht="45" x14ac:dyDescent="0.2">
      <c r="A111" s="9">
        <v>86</v>
      </c>
      <c r="B111" s="9" t="s">
        <v>62</v>
      </c>
      <c r="C111" s="9" t="s">
        <v>441</v>
      </c>
      <c r="D111" s="9" t="s">
        <v>133</v>
      </c>
      <c r="E111" s="9" t="s">
        <v>442</v>
      </c>
      <c r="F111" s="53" t="s">
        <v>93</v>
      </c>
      <c r="G111" s="52">
        <v>876</v>
      </c>
      <c r="H111" s="9" t="s">
        <v>54</v>
      </c>
      <c r="I111" s="9">
        <v>82</v>
      </c>
      <c r="J111" s="53" t="s">
        <v>31</v>
      </c>
      <c r="K111" s="53" t="s">
        <v>56</v>
      </c>
      <c r="L111" s="83">
        <v>233200</v>
      </c>
      <c r="M111" s="9" t="s">
        <v>142</v>
      </c>
      <c r="N111" s="81" t="str">
        <f>"03.2023"</f>
        <v>03.2023</v>
      </c>
      <c r="O111" s="9" t="str">
        <f>"06.2023"</f>
        <v>06.2023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3">
        <v>15701263.6</v>
      </c>
      <c r="M112" s="9" t="s">
        <v>142</v>
      </c>
      <c r="N112" s="81" t="str">
        <f>"03.2023"</f>
        <v>03.2023</v>
      </c>
      <c r="O112" s="9" t="str">
        <f>"12.2023"</f>
        <v>12.2023</v>
      </c>
      <c r="P112" s="9" t="s">
        <v>118</v>
      </c>
      <c r="Q112" s="9" t="s">
        <v>60</v>
      </c>
      <c r="R112" s="55" t="s">
        <v>32</v>
      </c>
      <c r="S112" s="9" t="s">
        <v>77</v>
      </c>
      <c r="T112" s="55" t="s">
        <v>33</v>
      </c>
      <c r="U112" s="55" t="s">
        <v>33</v>
      </c>
      <c r="V112" s="71" t="s">
        <v>80</v>
      </c>
      <c r="W112" s="13"/>
      <c r="X112" s="53"/>
      <c r="Y112" s="13"/>
      <c r="Z112" s="13"/>
    </row>
    <row r="113" spans="1:26" ht="45" x14ac:dyDescent="0.2">
      <c r="A113" s="9">
        <v>88</v>
      </c>
      <c r="B113" s="9" t="s">
        <v>443</v>
      </c>
      <c r="C113" s="9" t="s">
        <v>444</v>
      </c>
      <c r="D113" s="9" t="s">
        <v>132</v>
      </c>
      <c r="E113" s="9" t="s">
        <v>445</v>
      </c>
      <c r="F113" s="53" t="s">
        <v>93</v>
      </c>
      <c r="G113" s="52">
        <v>796</v>
      </c>
      <c r="H113" s="9" t="s">
        <v>421</v>
      </c>
      <c r="I113" s="9">
        <v>26</v>
      </c>
      <c r="J113" s="53" t="s">
        <v>31</v>
      </c>
      <c r="K113" s="53" t="s">
        <v>56</v>
      </c>
      <c r="L113" s="83">
        <v>1773886.81</v>
      </c>
      <c r="M113" s="9" t="s">
        <v>142</v>
      </c>
      <c r="N113" s="81"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446</v>
      </c>
      <c r="C114" s="9" t="s">
        <v>447</v>
      </c>
      <c r="D114" s="9" t="s">
        <v>132</v>
      </c>
      <c r="E114" s="9" t="s">
        <v>448</v>
      </c>
      <c r="F114" s="53" t="s">
        <v>93</v>
      </c>
      <c r="G114" s="52">
        <v>166</v>
      </c>
      <c r="H114" s="9" t="s">
        <v>58</v>
      </c>
      <c r="I114" s="9">
        <v>3024</v>
      </c>
      <c r="J114" s="53" t="s">
        <v>31</v>
      </c>
      <c r="K114" s="53" t="s">
        <v>56</v>
      </c>
      <c r="L114" s="83">
        <v>468568.8</v>
      </c>
      <c r="M114" s="9" t="s">
        <v>142</v>
      </c>
      <c r="N114" s="81"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449</v>
      </c>
      <c r="C115" s="9" t="s">
        <v>450</v>
      </c>
      <c r="D115" s="9" t="s">
        <v>132</v>
      </c>
      <c r="E115" s="9" t="s">
        <v>451</v>
      </c>
      <c r="F115" s="53" t="s">
        <v>93</v>
      </c>
      <c r="G115" s="52">
        <v>796</v>
      </c>
      <c r="H115" s="9" t="s">
        <v>421</v>
      </c>
      <c r="I115" s="9">
        <v>20000</v>
      </c>
      <c r="J115" s="53" t="s">
        <v>31</v>
      </c>
      <c r="K115" s="53" t="s">
        <v>56</v>
      </c>
      <c r="L115" s="83">
        <v>1660579.2</v>
      </c>
      <c r="M115" s="9" t="s">
        <v>142</v>
      </c>
      <c r="N115" s="81"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452</v>
      </c>
      <c r="C116" s="9" t="s">
        <v>453</v>
      </c>
      <c r="D116" s="9" t="s">
        <v>132</v>
      </c>
      <c r="E116" s="9" t="s">
        <v>454</v>
      </c>
      <c r="F116" s="53" t="s">
        <v>93</v>
      </c>
      <c r="G116" s="52">
        <v>166</v>
      </c>
      <c r="H116" s="9" t="s">
        <v>455</v>
      </c>
      <c r="I116" s="9">
        <v>20500</v>
      </c>
      <c r="J116" s="53" t="s">
        <v>31</v>
      </c>
      <c r="K116" s="53" t="s">
        <v>56</v>
      </c>
      <c r="L116" s="83">
        <v>188600</v>
      </c>
      <c r="M116" s="9" t="s">
        <v>142</v>
      </c>
      <c r="N116" s="81"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456</v>
      </c>
      <c r="C117" s="9" t="s">
        <v>457</v>
      </c>
      <c r="D117" s="9" t="s">
        <v>132</v>
      </c>
      <c r="E117" s="9" t="s">
        <v>458</v>
      </c>
      <c r="F117" s="53" t="s">
        <v>93</v>
      </c>
      <c r="G117" s="52">
        <v>166</v>
      </c>
      <c r="H117" s="9" t="s">
        <v>58</v>
      </c>
      <c r="I117" s="9">
        <v>1350</v>
      </c>
      <c r="J117" s="53" t="s">
        <v>31</v>
      </c>
      <c r="K117" s="53" t="s">
        <v>56</v>
      </c>
      <c r="L117" s="83">
        <v>466952.85</v>
      </c>
      <c r="M117" s="9" t="s">
        <v>142</v>
      </c>
      <c r="N117" s="81"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45" x14ac:dyDescent="0.2">
      <c r="A118" s="9">
        <v>93</v>
      </c>
      <c r="B118" s="9" t="s">
        <v>460</v>
      </c>
      <c r="C118" s="9" t="s">
        <v>459</v>
      </c>
      <c r="D118" s="9" t="s">
        <v>136</v>
      </c>
      <c r="E118" s="9" t="s">
        <v>461</v>
      </c>
      <c r="F118" s="53" t="s">
        <v>93</v>
      </c>
      <c r="G118" s="52" t="s">
        <v>462</v>
      </c>
      <c r="H118" s="9" t="s">
        <v>463</v>
      </c>
      <c r="I118" s="9" t="s">
        <v>464</v>
      </c>
      <c r="J118" s="53" t="s">
        <v>31</v>
      </c>
      <c r="K118" s="53" t="s">
        <v>56</v>
      </c>
      <c r="L118" s="83">
        <f>32925.72+401864.08+14510.2</f>
        <v>449300.00000000006</v>
      </c>
      <c r="M118" s="9" t="s">
        <v>142</v>
      </c>
      <c r="N118" s="81" t="str">
        <f>"05.2023"</f>
        <v>05.2023</v>
      </c>
      <c r="O118" s="9" t="str">
        <f>"09.2023"</f>
        <v>09.2023</v>
      </c>
      <c r="P118" s="9" t="s">
        <v>148</v>
      </c>
      <c r="Q118" s="9" t="s">
        <v>60</v>
      </c>
      <c r="R118" s="55" t="s">
        <v>32</v>
      </c>
      <c r="S118" s="9" t="s">
        <v>60</v>
      </c>
      <c r="T118" s="55" t="s">
        <v>33</v>
      </c>
      <c r="U118" s="55" t="s">
        <v>33</v>
      </c>
      <c r="V118" s="71" t="s">
        <v>80</v>
      </c>
      <c r="W118" s="13"/>
      <c r="X118" s="53"/>
      <c r="Y118" s="13"/>
      <c r="Z118" s="13"/>
    </row>
    <row r="119" spans="1:26" ht="45" x14ac:dyDescent="0.2">
      <c r="A119" s="9">
        <v>94</v>
      </c>
      <c r="B119" s="9" t="s">
        <v>465</v>
      </c>
      <c r="C119" s="9" t="s">
        <v>466</v>
      </c>
      <c r="D119" s="9" t="s">
        <v>132</v>
      </c>
      <c r="E119" s="9" t="s">
        <v>467</v>
      </c>
      <c r="F119" s="53" t="s">
        <v>93</v>
      </c>
      <c r="G119" s="52">
        <v>796</v>
      </c>
      <c r="H119" s="9" t="s">
        <v>421</v>
      </c>
      <c r="I119" s="9">
        <v>1042</v>
      </c>
      <c r="J119" s="53" t="s">
        <v>31</v>
      </c>
      <c r="K119" s="53" t="s">
        <v>56</v>
      </c>
      <c r="L119" s="83">
        <v>712034</v>
      </c>
      <c r="M119" s="9" t="s">
        <v>142</v>
      </c>
      <c r="N119" s="81"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446</v>
      </c>
      <c r="C120" s="9" t="s">
        <v>468</v>
      </c>
      <c r="D120" s="9" t="s">
        <v>132</v>
      </c>
      <c r="E120" s="9" t="s">
        <v>469</v>
      </c>
      <c r="F120" s="53" t="s">
        <v>93</v>
      </c>
      <c r="G120" s="52" t="str">
        <f>"055"</f>
        <v>055</v>
      </c>
      <c r="H120" s="9" t="s">
        <v>475</v>
      </c>
      <c r="I120" s="9">
        <v>5700</v>
      </c>
      <c r="J120" s="53" t="s">
        <v>31</v>
      </c>
      <c r="K120" s="53" t="s">
        <v>56</v>
      </c>
      <c r="L120" s="83">
        <v>1436220</v>
      </c>
      <c r="M120" s="9" t="s">
        <v>142</v>
      </c>
      <c r="N120" s="81"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470</v>
      </c>
      <c r="C121" s="9" t="s">
        <v>471</v>
      </c>
      <c r="D121" s="9" t="s">
        <v>132</v>
      </c>
      <c r="E121" s="9" t="s">
        <v>472</v>
      </c>
      <c r="F121" s="53" t="s">
        <v>93</v>
      </c>
      <c r="G121" s="52" t="str">
        <f>"055"</f>
        <v>055</v>
      </c>
      <c r="H121" s="9" t="s">
        <v>475</v>
      </c>
      <c r="I121" s="9">
        <v>4800</v>
      </c>
      <c r="J121" s="53" t="s">
        <v>31</v>
      </c>
      <c r="K121" s="53" t="s">
        <v>56</v>
      </c>
      <c r="L121" s="83">
        <v>282048</v>
      </c>
      <c r="M121" s="9" t="s">
        <v>142</v>
      </c>
      <c r="N121" s="81" t="str">
        <f t="shared" ref="N121:N122" si="2">"06.2023"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97</v>
      </c>
      <c r="B122" s="9" t="s">
        <v>473</v>
      </c>
      <c r="C122" s="9" t="s">
        <v>474</v>
      </c>
      <c r="D122" s="9" t="s">
        <v>132</v>
      </c>
      <c r="E122" s="9" t="s">
        <v>476</v>
      </c>
      <c r="F122" s="53" t="s">
        <v>93</v>
      </c>
      <c r="G122" s="52">
        <v>166</v>
      </c>
      <c r="H122" s="9" t="s">
        <v>58</v>
      </c>
      <c r="I122" s="9">
        <v>1040</v>
      </c>
      <c r="J122" s="53" t="s">
        <v>31</v>
      </c>
      <c r="K122" s="53" t="s">
        <v>56</v>
      </c>
      <c r="L122" s="83">
        <v>153233.60000000001</v>
      </c>
      <c r="M122" s="9" t="s">
        <v>142</v>
      </c>
      <c r="N122" s="81" t="str">
        <f t="shared" si="2"/>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477</v>
      </c>
      <c r="C123" s="9" t="s">
        <v>478</v>
      </c>
      <c r="D123" s="9" t="s">
        <v>133</v>
      </c>
      <c r="E123" s="9" t="s">
        <v>479</v>
      </c>
      <c r="F123" s="70" t="s">
        <v>175</v>
      </c>
      <c r="G123" s="69">
        <v>362</v>
      </c>
      <c r="H123" s="9" t="s">
        <v>99</v>
      </c>
      <c r="I123" s="9">
        <v>12</v>
      </c>
      <c r="J123" s="70" t="s">
        <v>31</v>
      </c>
      <c r="K123" s="70" t="s">
        <v>56</v>
      </c>
      <c r="L123" s="83">
        <v>608130</v>
      </c>
      <c r="M123" s="9" t="s">
        <v>142</v>
      </c>
      <c r="N123" s="81" t="str">
        <f t="shared" ref="N123:N134" si="3">"01.2023"</f>
        <v>01.2023</v>
      </c>
      <c r="O123" s="9" t="str">
        <f>"12.2023"</f>
        <v>12.2023</v>
      </c>
      <c r="P123" s="9" t="s">
        <v>57</v>
      </c>
      <c r="Q123" s="9" t="s">
        <v>77</v>
      </c>
      <c r="R123" s="71" t="s">
        <v>32</v>
      </c>
      <c r="S123" s="9" t="s">
        <v>77</v>
      </c>
      <c r="T123" s="71" t="s">
        <v>60</v>
      </c>
      <c r="U123" s="71" t="s">
        <v>33</v>
      </c>
      <c r="V123" s="85" t="s">
        <v>80</v>
      </c>
      <c r="W123" s="13"/>
      <c r="X123" s="70"/>
      <c r="Y123" s="13"/>
      <c r="Z123" s="13"/>
    </row>
    <row r="124" spans="1:26" ht="67.5" x14ac:dyDescent="0.2">
      <c r="A124" s="9">
        <v>99</v>
      </c>
      <c r="B124" s="73" t="s">
        <v>384</v>
      </c>
      <c r="C124" s="73" t="s">
        <v>204</v>
      </c>
      <c r="D124" s="72" t="s">
        <v>133</v>
      </c>
      <c r="E124" s="73" t="s">
        <v>409</v>
      </c>
      <c r="F124" s="70" t="s">
        <v>93</v>
      </c>
      <c r="G124" s="72"/>
      <c r="H124" s="72"/>
      <c r="I124" s="72" t="s">
        <v>403</v>
      </c>
      <c r="J124" s="70" t="s">
        <v>31</v>
      </c>
      <c r="K124" s="70" t="s">
        <v>56</v>
      </c>
      <c r="L124" s="58" t="s">
        <v>481</v>
      </c>
      <c r="M124" s="72" t="s">
        <v>142</v>
      </c>
      <c r="N124" s="81" t="str">
        <f t="shared" si="3"/>
        <v>01.2023</v>
      </c>
      <c r="O124" s="72">
        <v>1.2023999999999999</v>
      </c>
      <c r="P124" s="72" t="s">
        <v>148</v>
      </c>
      <c r="Q124" s="9" t="s">
        <v>60</v>
      </c>
      <c r="R124" s="71" t="s">
        <v>32</v>
      </c>
      <c r="S124" s="9" t="s">
        <v>60</v>
      </c>
      <c r="T124" s="71" t="s">
        <v>33</v>
      </c>
      <c r="U124" s="71" t="s">
        <v>33</v>
      </c>
      <c r="V124" s="85" t="s">
        <v>80</v>
      </c>
      <c r="W124" s="13"/>
      <c r="X124" s="70"/>
      <c r="Y124" s="13"/>
      <c r="Z124" s="13"/>
    </row>
    <row r="125" spans="1:26" ht="45" x14ac:dyDescent="0.2">
      <c r="A125" s="9">
        <v>100</v>
      </c>
      <c r="B125" s="89" t="s">
        <v>485</v>
      </c>
      <c r="C125" s="89" t="s">
        <v>484</v>
      </c>
      <c r="D125" s="9" t="s">
        <v>132</v>
      </c>
      <c r="E125" s="89" t="s">
        <v>483</v>
      </c>
      <c r="F125" s="86" t="s">
        <v>93</v>
      </c>
      <c r="G125" s="84">
        <v>112</v>
      </c>
      <c r="H125" s="84" t="s">
        <v>192</v>
      </c>
      <c r="I125" s="84">
        <v>14000</v>
      </c>
      <c r="J125" s="86" t="s">
        <v>31</v>
      </c>
      <c r="K125" s="86" t="s">
        <v>56</v>
      </c>
      <c r="L125" s="58">
        <v>998620</v>
      </c>
      <c r="M125" s="84" t="s">
        <v>142</v>
      </c>
      <c r="N125" s="81" t="str">
        <f t="shared" si="3"/>
        <v>01.2023</v>
      </c>
      <c r="O125" s="9" t="str">
        <f>"12.2023"</f>
        <v>12.2023</v>
      </c>
      <c r="P125" s="84" t="s">
        <v>148</v>
      </c>
      <c r="Q125" s="9" t="s">
        <v>60</v>
      </c>
      <c r="R125" s="85" t="s">
        <v>32</v>
      </c>
      <c r="S125" s="9" t="s">
        <v>60</v>
      </c>
      <c r="T125" s="85" t="s">
        <v>33</v>
      </c>
      <c r="U125" s="85" t="s">
        <v>33</v>
      </c>
      <c r="V125" s="92" t="s">
        <v>80</v>
      </c>
      <c r="W125" s="13"/>
      <c r="X125" s="86"/>
      <c r="Y125" s="13"/>
      <c r="Z125" s="13"/>
    </row>
    <row r="126" spans="1:26" s="22" customFormat="1" ht="67.5" x14ac:dyDescent="0.2">
      <c r="A126" s="9">
        <v>101</v>
      </c>
      <c r="B126" s="17" t="s">
        <v>107</v>
      </c>
      <c r="C126" s="87" t="s">
        <v>106</v>
      </c>
      <c r="D126" s="87" t="s">
        <v>133</v>
      </c>
      <c r="E126" s="87" t="s">
        <v>208</v>
      </c>
      <c r="F126" s="86" t="s">
        <v>175</v>
      </c>
      <c r="G126" s="88" t="s">
        <v>165</v>
      </c>
      <c r="H126" s="87" t="s">
        <v>108</v>
      </c>
      <c r="I126" s="87">
        <v>47.88</v>
      </c>
      <c r="J126" s="86" t="s">
        <v>31</v>
      </c>
      <c r="K126" s="86" t="s">
        <v>56</v>
      </c>
      <c r="L126" s="25" t="s">
        <v>482</v>
      </c>
      <c r="M126" s="24" t="s">
        <v>142</v>
      </c>
      <c r="N126" s="81" t="str">
        <f t="shared" si="3"/>
        <v>01.2023</v>
      </c>
      <c r="O126" s="84">
        <v>1.2023999999999999</v>
      </c>
      <c r="P126" s="40" t="s">
        <v>57</v>
      </c>
      <c r="Q126" s="87" t="s">
        <v>77</v>
      </c>
      <c r="R126" s="85" t="s">
        <v>32</v>
      </c>
      <c r="S126" s="87" t="s">
        <v>77</v>
      </c>
      <c r="T126" s="85" t="s">
        <v>60</v>
      </c>
      <c r="U126" s="85" t="s">
        <v>33</v>
      </c>
      <c r="V126" s="92" t="s">
        <v>80</v>
      </c>
      <c r="W126" s="21"/>
      <c r="X126" s="21"/>
      <c r="Y126" s="21"/>
      <c r="Z126" s="21"/>
    </row>
    <row r="127" spans="1:26" s="22" customFormat="1" ht="175.5" customHeight="1" x14ac:dyDescent="0.2">
      <c r="A127" s="9">
        <v>102</v>
      </c>
      <c r="B127" s="17" t="s">
        <v>495</v>
      </c>
      <c r="C127" s="90" t="s">
        <v>494</v>
      </c>
      <c r="D127" s="9" t="s">
        <v>132</v>
      </c>
      <c r="E127" s="90" t="s">
        <v>294</v>
      </c>
      <c r="F127" s="91" t="s">
        <v>93</v>
      </c>
      <c r="G127" s="90" t="s">
        <v>493</v>
      </c>
      <c r="H127" s="9" t="s">
        <v>492</v>
      </c>
      <c r="I127" s="93" t="s">
        <v>491</v>
      </c>
      <c r="J127" s="91" t="s">
        <v>31</v>
      </c>
      <c r="K127" s="91" t="s">
        <v>56</v>
      </c>
      <c r="L127" s="58">
        <v>3644080</v>
      </c>
      <c r="M127" s="93" t="s">
        <v>142</v>
      </c>
      <c r="N127" s="81" t="str">
        <f t="shared" si="3"/>
        <v>01.2023</v>
      </c>
      <c r="O127" s="81" t="str">
        <f>"07.2023"</f>
        <v>07.2023</v>
      </c>
      <c r="P127" s="93" t="s">
        <v>148</v>
      </c>
      <c r="Q127" s="9" t="s">
        <v>60</v>
      </c>
      <c r="R127" s="92" t="s">
        <v>32</v>
      </c>
      <c r="S127" s="9" t="s">
        <v>60</v>
      </c>
      <c r="T127" s="92" t="s">
        <v>33</v>
      </c>
      <c r="U127" s="92" t="s">
        <v>33</v>
      </c>
      <c r="V127" s="95" t="s">
        <v>80</v>
      </c>
      <c r="W127" s="21"/>
      <c r="X127" s="21"/>
      <c r="Y127" s="21"/>
      <c r="Z127" s="21"/>
    </row>
    <row r="128" spans="1:26" s="22" customFormat="1" ht="56.25" x14ac:dyDescent="0.2">
      <c r="A128" s="9">
        <v>103</v>
      </c>
      <c r="B128" s="17" t="s">
        <v>102</v>
      </c>
      <c r="C128" s="94" t="s">
        <v>521</v>
      </c>
      <c r="D128" s="90" t="s">
        <v>133</v>
      </c>
      <c r="E128" s="90" t="s">
        <v>489</v>
      </c>
      <c r="F128" s="91" t="s">
        <v>175</v>
      </c>
      <c r="G128" s="91" t="s">
        <v>160</v>
      </c>
      <c r="H128" s="9" t="s">
        <v>103</v>
      </c>
      <c r="I128" s="9" t="s">
        <v>490</v>
      </c>
      <c r="J128" s="91" t="s">
        <v>31</v>
      </c>
      <c r="K128" s="91" t="s">
        <v>56</v>
      </c>
      <c r="L128" s="58">
        <v>110337.82</v>
      </c>
      <c r="M128" s="24" t="s">
        <v>142</v>
      </c>
      <c r="N128" s="81" t="str">
        <f t="shared" si="3"/>
        <v>01.2023</v>
      </c>
      <c r="O128" s="9" t="str">
        <f>"12.2023"</f>
        <v>12.2023</v>
      </c>
      <c r="P128" s="40" t="s">
        <v>57</v>
      </c>
      <c r="Q128" s="90" t="s">
        <v>77</v>
      </c>
      <c r="R128" s="92" t="s">
        <v>32</v>
      </c>
      <c r="S128" s="90" t="s">
        <v>77</v>
      </c>
      <c r="T128" s="92" t="s">
        <v>60</v>
      </c>
      <c r="U128" s="92" t="s">
        <v>33</v>
      </c>
      <c r="V128" s="95" t="s">
        <v>80</v>
      </c>
      <c r="W128" s="21"/>
      <c r="X128" s="21"/>
      <c r="Y128" s="21"/>
      <c r="Z128" s="21"/>
    </row>
    <row r="129" spans="1:26" s="22" customFormat="1" ht="101.25" x14ac:dyDescent="0.2">
      <c r="A129" s="9">
        <v>104</v>
      </c>
      <c r="B129" s="17" t="s">
        <v>497</v>
      </c>
      <c r="C129" s="94" t="s">
        <v>522</v>
      </c>
      <c r="D129" s="90" t="s">
        <v>133</v>
      </c>
      <c r="E129" s="90" t="s">
        <v>496</v>
      </c>
      <c r="F129" s="91" t="s">
        <v>175</v>
      </c>
      <c r="G129" s="91" t="s">
        <v>498</v>
      </c>
      <c r="H129" s="9" t="s">
        <v>499</v>
      </c>
      <c r="I129" s="9" t="s">
        <v>523</v>
      </c>
      <c r="J129" s="91" t="s">
        <v>31</v>
      </c>
      <c r="K129" s="91" t="s">
        <v>56</v>
      </c>
      <c r="L129" s="58">
        <v>529067.46</v>
      </c>
      <c r="M129" s="24" t="s">
        <v>142</v>
      </c>
      <c r="N129" s="81" t="str">
        <f t="shared" si="3"/>
        <v>01.2023</v>
      </c>
      <c r="O129" s="9" t="str">
        <f>"12.2023"</f>
        <v>12.2023</v>
      </c>
      <c r="P129" s="40" t="s">
        <v>57</v>
      </c>
      <c r="Q129" s="90" t="s">
        <v>77</v>
      </c>
      <c r="R129" s="92" t="s">
        <v>32</v>
      </c>
      <c r="S129" s="90" t="s">
        <v>77</v>
      </c>
      <c r="T129" s="92" t="s">
        <v>60</v>
      </c>
      <c r="U129" s="92" t="s">
        <v>33</v>
      </c>
      <c r="V129" s="95" t="s">
        <v>488</v>
      </c>
      <c r="W129" s="21"/>
      <c r="X129" s="21"/>
      <c r="Y129" s="21"/>
      <c r="Z129" s="21"/>
    </row>
    <row r="130" spans="1:26" s="22" customFormat="1" ht="45" x14ac:dyDescent="0.2">
      <c r="A130" s="9">
        <v>105</v>
      </c>
      <c r="B130" s="17">
        <v>36</v>
      </c>
      <c r="C130" s="94" t="s">
        <v>501</v>
      </c>
      <c r="D130" s="90" t="s">
        <v>133</v>
      </c>
      <c r="E130" s="90" t="s">
        <v>500</v>
      </c>
      <c r="F130" s="91" t="s">
        <v>175</v>
      </c>
      <c r="G130" s="91" t="s">
        <v>162</v>
      </c>
      <c r="H130" s="9" t="s">
        <v>76</v>
      </c>
      <c r="I130" s="9">
        <v>50</v>
      </c>
      <c r="J130" s="91" t="s">
        <v>31</v>
      </c>
      <c r="K130" s="91" t="s">
        <v>56</v>
      </c>
      <c r="L130" s="58">
        <v>1621.5</v>
      </c>
      <c r="M130" s="24" t="s">
        <v>142</v>
      </c>
      <c r="N130" s="81" t="str">
        <f t="shared" si="3"/>
        <v>01.2023</v>
      </c>
      <c r="O130" s="9" t="str">
        <f>"12.2023"</f>
        <v>12.2023</v>
      </c>
      <c r="P130" s="40" t="s">
        <v>57</v>
      </c>
      <c r="Q130" s="90" t="s">
        <v>77</v>
      </c>
      <c r="R130" s="92" t="s">
        <v>32</v>
      </c>
      <c r="S130" s="90" t="s">
        <v>77</v>
      </c>
      <c r="T130" s="92" t="s">
        <v>60</v>
      </c>
      <c r="U130" s="92" t="s">
        <v>33</v>
      </c>
      <c r="V130" s="95" t="s">
        <v>80</v>
      </c>
      <c r="W130" s="21"/>
      <c r="X130" s="21"/>
      <c r="Y130" s="21"/>
      <c r="Z130" s="21"/>
    </row>
    <row r="131" spans="1:26" s="22" customFormat="1" ht="45" x14ac:dyDescent="0.2">
      <c r="A131" s="9">
        <v>106</v>
      </c>
      <c r="B131" s="17" t="s">
        <v>102</v>
      </c>
      <c r="C131" s="94" t="s">
        <v>521</v>
      </c>
      <c r="D131" s="90" t="s">
        <v>133</v>
      </c>
      <c r="E131" s="90" t="s">
        <v>517</v>
      </c>
      <c r="F131" s="91" t="s">
        <v>175</v>
      </c>
      <c r="G131" s="91" t="s">
        <v>160</v>
      </c>
      <c r="H131" s="9" t="s">
        <v>103</v>
      </c>
      <c r="I131" s="9" t="s">
        <v>502</v>
      </c>
      <c r="J131" s="91" t="s">
        <v>31</v>
      </c>
      <c r="K131" s="91" t="s">
        <v>56</v>
      </c>
      <c r="L131" s="58">
        <v>210561.31</v>
      </c>
      <c r="M131" s="24" t="s">
        <v>142</v>
      </c>
      <c r="N131" s="81" t="str">
        <f t="shared" si="3"/>
        <v>01.2023</v>
      </c>
      <c r="O131" s="9" t="str">
        <f>"12.2023"</f>
        <v>12.2023</v>
      </c>
      <c r="P131" s="40" t="s">
        <v>57</v>
      </c>
      <c r="Q131" s="90" t="s">
        <v>77</v>
      </c>
      <c r="R131" s="92" t="s">
        <v>32</v>
      </c>
      <c r="S131" s="90" t="s">
        <v>77</v>
      </c>
      <c r="T131" s="92" t="s">
        <v>60</v>
      </c>
      <c r="U131" s="92" t="s">
        <v>33</v>
      </c>
      <c r="V131" s="95" t="s">
        <v>80</v>
      </c>
      <c r="W131" s="21"/>
      <c r="X131" s="21"/>
      <c r="Y131" s="21"/>
      <c r="Z131" s="21"/>
    </row>
    <row r="132" spans="1:26" s="22" customFormat="1" ht="67.5" x14ac:dyDescent="0.2">
      <c r="A132" s="9">
        <v>107</v>
      </c>
      <c r="B132" s="17" t="s">
        <v>503</v>
      </c>
      <c r="C132" s="94" t="s">
        <v>504</v>
      </c>
      <c r="D132" s="90" t="s">
        <v>133</v>
      </c>
      <c r="E132" s="90" t="s">
        <v>518</v>
      </c>
      <c r="F132" s="91" t="s">
        <v>175</v>
      </c>
      <c r="G132" s="91" t="s">
        <v>505</v>
      </c>
      <c r="H132" s="9" t="s">
        <v>506</v>
      </c>
      <c r="I132" s="9" t="s">
        <v>507</v>
      </c>
      <c r="J132" s="91" t="s">
        <v>31</v>
      </c>
      <c r="K132" s="91" t="s">
        <v>56</v>
      </c>
      <c r="L132" s="25" t="s">
        <v>508</v>
      </c>
      <c r="M132" s="24" t="s">
        <v>142</v>
      </c>
      <c r="N132" s="81" t="str">
        <f t="shared" si="3"/>
        <v>01.2023</v>
      </c>
      <c r="O132" s="81" t="str">
        <f>"01.2024"</f>
        <v>01.2024</v>
      </c>
      <c r="P132" s="40" t="s">
        <v>57</v>
      </c>
      <c r="Q132" s="90" t="s">
        <v>77</v>
      </c>
      <c r="R132" s="92" t="s">
        <v>32</v>
      </c>
      <c r="S132" s="90" t="s">
        <v>77</v>
      </c>
      <c r="T132" s="92" t="s">
        <v>60</v>
      </c>
      <c r="U132" s="92" t="s">
        <v>33</v>
      </c>
      <c r="V132" s="95" t="s">
        <v>80</v>
      </c>
      <c r="W132" s="21"/>
      <c r="X132" s="21"/>
      <c r="Y132" s="21"/>
      <c r="Z132" s="21"/>
    </row>
    <row r="133" spans="1:26" s="22" customFormat="1" ht="180" x14ac:dyDescent="0.2">
      <c r="A133" s="9">
        <v>108</v>
      </c>
      <c r="B133" s="17" t="s">
        <v>503</v>
      </c>
      <c r="C133" s="94" t="s">
        <v>504</v>
      </c>
      <c r="D133" s="90" t="s">
        <v>133</v>
      </c>
      <c r="E133" s="90" t="s">
        <v>519</v>
      </c>
      <c r="F133" s="91" t="s">
        <v>175</v>
      </c>
      <c r="G133" s="91" t="s">
        <v>505</v>
      </c>
      <c r="H133" s="9" t="s">
        <v>506</v>
      </c>
      <c r="I133" s="9" t="s">
        <v>514</v>
      </c>
      <c r="J133" s="91" t="s">
        <v>31</v>
      </c>
      <c r="K133" s="91" t="s">
        <v>56</v>
      </c>
      <c r="L133" s="25" t="s">
        <v>516</v>
      </c>
      <c r="M133" s="24" t="s">
        <v>142</v>
      </c>
      <c r="N133" s="81" t="str">
        <f t="shared" si="3"/>
        <v>01.2023</v>
      </c>
      <c r="O133" s="81" t="str">
        <f>"01.2024"</f>
        <v>01.2024</v>
      </c>
      <c r="P133" s="40" t="s">
        <v>57</v>
      </c>
      <c r="Q133" s="90" t="s">
        <v>77</v>
      </c>
      <c r="R133" s="92" t="s">
        <v>32</v>
      </c>
      <c r="S133" s="90" t="s">
        <v>77</v>
      </c>
      <c r="T133" s="92" t="s">
        <v>60</v>
      </c>
      <c r="U133" s="92" t="s">
        <v>33</v>
      </c>
      <c r="V133" s="95" t="s">
        <v>80</v>
      </c>
      <c r="W133" s="21"/>
      <c r="X133" s="21"/>
      <c r="Y133" s="21"/>
      <c r="Z133" s="21"/>
    </row>
    <row r="134" spans="1:26" s="22" customFormat="1" ht="67.5" x14ac:dyDescent="0.2">
      <c r="A134" s="9">
        <v>109</v>
      </c>
      <c r="B134" s="17" t="s">
        <v>509</v>
      </c>
      <c r="C134" s="94" t="s">
        <v>510</v>
      </c>
      <c r="D134" s="90" t="s">
        <v>133</v>
      </c>
      <c r="E134" s="90" t="s">
        <v>520</v>
      </c>
      <c r="F134" s="91" t="s">
        <v>175</v>
      </c>
      <c r="G134" s="91" t="s">
        <v>511</v>
      </c>
      <c r="H134" s="9" t="s">
        <v>512</v>
      </c>
      <c r="I134" s="9" t="s">
        <v>515</v>
      </c>
      <c r="J134" s="91" t="s">
        <v>31</v>
      </c>
      <c r="K134" s="91" t="s">
        <v>56</v>
      </c>
      <c r="L134" s="25" t="s">
        <v>513</v>
      </c>
      <c r="M134" s="24" t="s">
        <v>142</v>
      </c>
      <c r="N134" s="81" t="str">
        <f t="shared" si="3"/>
        <v>01.2023</v>
      </c>
      <c r="O134" s="81" t="str">
        <f>"01.2024"</f>
        <v>01.2024</v>
      </c>
      <c r="P134" s="40" t="s">
        <v>57</v>
      </c>
      <c r="Q134" s="90" t="s">
        <v>77</v>
      </c>
      <c r="R134" s="92" t="s">
        <v>32</v>
      </c>
      <c r="S134" s="90" t="s">
        <v>77</v>
      </c>
      <c r="T134" s="92" t="s">
        <v>60</v>
      </c>
      <c r="U134" s="92" t="s">
        <v>33</v>
      </c>
      <c r="V134" s="95" t="s">
        <v>80</v>
      </c>
      <c r="W134" s="21"/>
      <c r="X134" s="21"/>
      <c r="Y134" s="21"/>
      <c r="Z134" s="21"/>
    </row>
  </sheetData>
  <sheetProtection selectLockedCells="1" selectUnlockedCells="1"/>
  <mergeCells count="147">
    <mergeCell ref="P82:P83"/>
    <mergeCell ref="A82:A83"/>
    <mergeCell ref="D82:D83"/>
    <mergeCell ref="E82:E83"/>
    <mergeCell ref="F82:F83"/>
    <mergeCell ref="J82:J83"/>
    <mergeCell ref="K82:K83"/>
    <mergeCell ref="L82:L83"/>
    <mergeCell ref="M82:M83"/>
    <mergeCell ref="N82:N83"/>
    <mergeCell ref="O82:O83"/>
    <mergeCell ref="W82:W83"/>
    <mergeCell ref="X82:X83"/>
    <mergeCell ref="Y82:Y83"/>
    <mergeCell ref="Z82:Z83"/>
    <mergeCell ref="Q82:Q83"/>
    <mergeCell ref="R82:R83"/>
    <mergeCell ref="S82:S83"/>
    <mergeCell ref="T82:T83"/>
    <mergeCell ref="U82:U83"/>
    <mergeCell ref="V82:V83"/>
    <mergeCell ref="A9:E9"/>
    <mergeCell ref="A10:E10"/>
    <mergeCell ref="A8:E8"/>
    <mergeCell ref="F9:Z9"/>
    <mergeCell ref="F10:Z10"/>
    <mergeCell ref="D13:D20"/>
    <mergeCell ref="M15:M20"/>
    <mergeCell ref="S15:S20"/>
    <mergeCell ref="T15:T20"/>
    <mergeCell ref="C96:C97"/>
    <mergeCell ref="B96:B97"/>
    <mergeCell ref="A96:A97"/>
    <mergeCell ref="D96:D97"/>
    <mergeCell ref="E96:E97"/>
    <mergeCell ref="F96:F97"/>
    <mergeCell ref="G96:G97"/>
    <mergeCell ref="H96:H97"/>
    <mergeCell ref="I96:I97"/>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E15:E20"/>
    <mergeCell ref="F15:F20"/>
    <mergeCell ref="H17:H20"/>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2023-01-19T10:19:53Z</cp:lastPrinted>
  <dcterms:created xsi:type="dcterms:W3CDTF">2018-05-08T14:29:34Z</dcterms:created>
  <dcterms:modified xsi:type="dcterms:W3CDTF">2023-01-19T10:19:56Z</dcterms:modified>
</cp:coreProperties>
</file>