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92_26.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407" i="1" l="1"/>
  <c r="N407" i="1"/>
  <c r="O406" i="1" l="1"/>
  <c r="N406" i="1"/>
  <c r="O405" i="1" l="1"/>
  <c r="N405" i="1"/>
  <c r="O403" i="1" l="1"/>
  <c r="O402" i="1"/>
  <c r="N403" i="1"/>
  <c r="N402" i="1"/>
  <c r="O401" i="1"/>
  <c r="N401" i="1"/>
  <c r="N400" i="1" l="1"/>
  <c r="N399" i="1"/>
  <c r="O400" i="1" l="1"/>
  <c r="O399" i="1"/>
  <c r="O398" i="1"/>
  <c r="N398" i="1"/>
  <c r="N397" i="1"/>
  <c r="O397" i="1"/>
  <c r="O396" i="1"/>
  <c r="N396" i="1"/>
  <c r="O395" i="1"/>
  <c r="N395" i="1"/>
  <c r="O394" i="1"/>
  <c r="N394" i="1"/>
  <c r="O393" i="1"/>
  <c r="N393" i="1"/>
  <c r="O392" i="1" l="1"/>
  <c r="N392" i="1"/>
  <c r="O391" i="1" l="1"/>
  <c r="N391" i="1"/>
  <c r="O390" i="1" l="1"/>
  <c r="N390" i="1"/>
  <c r="B390" i="1"/>
  <c r="O389" i="1" l="1"/>
  <c r="N389" i="1"/>
  <c r="O388" i="1" l="1"/>
  <c r="N388" i="1"/>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<sst xmlns="http://schemas.openxmlformats.org/spreadsheetml/2006/main" count="6735" uniqueCount="1497">
  <si>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</si>
  <si>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</si>
  <si>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</si>
  <si>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</si>
  <si>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</si>
  <si>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</si>
  <si>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</si>
  <si>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</si>
  <si>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</si>
  <si>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</si>
  <si>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</si>
  <si>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</si>
  <si>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</si>
  <si>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</si>
  <si>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</si>
  <si>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</si>
  <si>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</si>
  <si>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</si>
  <si>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</si>
  <si>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</si>
  <si>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</si>
  <si>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</si>
  <si>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</si>
  <si>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</si>
  <si>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</si>
  <si>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</si>
  <si>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</si>
  <si>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</si>
  <si>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</si>
  <si>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</si>
  <si>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</si>
  <si>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</si>
  <si>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</si>
  <si>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</si>
  <si>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</si>
  <si>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</si>
  <si>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</si>
  <si>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</si>
  <si>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</si>
  <si>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</si>
  <si>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</si>
  <si>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</si>
  <si>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</si>
  <si>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</si>
  <si>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</si>
  <si>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</si>
  <si>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</si>
  <si>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</si>
  <si>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</si>
  <si>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</si>
  <si>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</si>
  <si>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</si>
  <si>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</si>
  <si>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</si>
  <si>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</si>
  <si>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</si>
  <si>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</si>
  <si>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</si>
  <si>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</si>
  <si>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</si>
  <si>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</si>
  <si>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</si>
  <si>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</si>
  <si>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</si>
  <si>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</si>
  <si>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</si>
  <si>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</si>
  <si>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</si>
  <si>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</si>
  <si>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</si>
  <si>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</si>
  <si>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</si>
  <si>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</si>
  <si>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</si>
  <si>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</si>
  <si>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</si>
  <si>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</si>
  <si>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</si>
  <si>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</si>
  <si>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</si>
  <si>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</si>
  <si>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</si>
  <si>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</si>
  <si>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</si>
  <si>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</si>
  <si>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</si>
  <si>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</si>
  <si>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</si>
  <si>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</si>
  <si>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</si>
  <si>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</si>
  <si>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</si>
  <si>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</si>
  <si>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</si>
  <si>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</si>
  <si>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</si>
  <si>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</si>
  <si>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</si>
  <si>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</si>
  <si>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</si>
  <si>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</si>
  <si>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</si>
  <si>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</si>
  <si>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</si>
  <si>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</si>
  <si>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</si>
  <si>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</si>
  <si>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</si>
  <si>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</si>
  <si>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</si>
  <si>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</si>
  <si>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</si>
  <si>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</si>
  <si>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</si>
  <si>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</si>
  <si>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</si>
  <si>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</si>
  <si>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</si>
  <si>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</si>
  <si>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</si>
  <si>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</si>
  <si>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</si>
  <si>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</si>
  <si>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</si>
  <si>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</si>
  <si>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</si>
  <si>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</si>
  <si>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</si>
  <si>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</si>
  <si>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</si>
  <si>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</si>
  <si>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</si>
  <si>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</si>
  <si>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</si>
  <si>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</si>
  <si>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</si>
  <si>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</si>
  <si>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</si>
  <si>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</si>
  <si>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</si>
  <si>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</si>
  <si>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</si>
  <si>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</si>
  <si>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</si>
  <si>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</si>
  <si>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</si>
  <si>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</si>
  <si>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</si>
  <si>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</si>
  <si>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</si>
  <si>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</si>
  <si>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</si>
  <si>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</si>
  <si>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</si>
  <si>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</si>
  <si>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</si>
  <si>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</si>
  <si>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</si>
  <si>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</si>
  <si>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</si>
  <si>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</si>
  <si>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</si>
  <si>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</si>
  <si>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</si>
  <si>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</si>
  <si>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</si>
  <si>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</si>
  <si>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</si>
  <si>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</si>
  <si>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</si>
  <si>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</si>
  <si>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</si>
  <si>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</si>
  <si>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</si>
  <si>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</si>
  <si>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</si>
  <si>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</si>
  <si>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</si>
  <si>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</si>
  <si>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</si>
  <si>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</si>
  <si>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</si>
  <si>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</si>
  <si>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</si>
  <si>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</si>
  <si>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</si>
  <si>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</si>
  <si>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</si>
  <si>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</si>
  <si>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</si>
  <si>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</si>
  <si>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</si>
  <si>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</si>
  <si>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</si>
  <si>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</si>
  <si>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</si>
  <si>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</si>
  <si>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</si>
  <si>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</si>
  <si>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</si>
  <si>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</si>
  <si>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</si>
  <si>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</si>
  <si>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</si>
  <si>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</si>
  <si>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</si>
  <si>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</si>
  <si>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</si>
  <si>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</si>
  <si>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</si>
  <si>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</si>
  <si>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</si>
  <si>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</si>
  <si>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</si>
  <si>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</si>
  <si>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</si>
  <si>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</si>
  <si>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</si>
  <si>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</si>
  <si>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</si>
  <si>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</si>
  <si>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</si>
  <si>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</si>
  <si>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</si>
  <si>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</si>
  <si>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</si>
  <si>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</si>
  <si>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</si>
  <si>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</si>
  <si>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</si>
  <si>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</si>
  <si>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</si>
  <si>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</si>
  <si>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</si>
  <si>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</si>
  <si>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</si>
  <si>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</si>
  <si>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</si>
  <si>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</si>
  <si>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</si>
  <si>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</si>
  <si>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</si>
  <si>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</si>
  <si>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</si>
  <si>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</si>
  <si>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</si>
  <si>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</si>
  <si>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</si>
  <si>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</si>
  <si>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</si>
  <si>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</si>
  <si>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</si>
  <si>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</si>
  <si>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</si>
  <si>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</si>
  <si>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</si>
  <si>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</si>
  <si>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</si>
  <si>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</si>
  <si>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</si>
  <si>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</si>
  <si>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</si>
  <si>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</si>
  <si>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</si>
  <si>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</si>
  <si>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</si>
  <si>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</si>
  <si>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</si>
  <si>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</si>
  <si>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</si>
  <si>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</si>
  <si>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</si>
  <si>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</si>
  <si>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</si>
  <si>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</si>
  <si>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</si>
  <si>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</si>
  <si>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</si>
  <si>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</si>
  <si>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</si>
  <si>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</si>
  <si>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</si>
  <si>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</si>
  <si>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</si>
  <si>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</si>
  <si>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</si>
  <si>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</si>
  <si>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</si>
  <si>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</si>
  <si>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</si>
  <si>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</si>
  <si>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</si>
  <si>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</si>
  <si>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</si>
  <si>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</si>
  <si>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</si>
  <si>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</si>
  <si>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</si>
  <si>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</si>
  <si>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</si>
  <si>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</si>
  <si>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</si>
  <si>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</si>
  <si>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</si>
  <si>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</si>
  <si>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</si>
  <si>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</si>
  <si>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</si>
  <si>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</si>
  <si>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</si>
  <si>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</si>
  <si>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</si>
  <si>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</si>
  <si>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</si>
  <si>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</si>
  <si>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</si>
  <si>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</si>
  <si>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</si>
  <si>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</si>
  <si>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</si>
  <si>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</si>
  <si>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</si>
  <si>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</si>
  <si>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</si>
  <si>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</si>
  <si>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</si>
  <si>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</si>
  <si>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</si>
  <si>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</si>
  <si>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</si>
  <si>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</si>
  <si>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</si>
  <si>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</si>
  <si>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</si>
  <si>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</si>
  <si>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</si>
  <si>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</si>
  <si>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</si>
  <si>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</si>
  <si>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</si>
  <si>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</si>
  <si>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</si>
  <si>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</si>
  <si>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</si>
  <si>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</si>
  <si>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</si>
  <si>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</si>
  <si>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</si>
  <si>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</si>
  <si>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</si>
  <si>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</si>
  <si>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</si>
  <si>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</si>
  <si>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</si>
  <si>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</si>
  <si>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</si>
  <si>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</si>
  <si>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</si>
  <si>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</si>
  <si>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</si>
  <si>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</si>
  <si>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</si>
  <si>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</si>
  <si>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</si>
  <si>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</si>
  <si>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</si>
  <si>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</si>
  <si>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</si>
  <si>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</si>
  <si>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</si>
  <si>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</si>
  <si>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</si>
  <si>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</si>
  <si>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</si>
  <si>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</si>
  <si>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</si>
  <si>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</si>
  <si>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</si>
  <si>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</si>
  <si>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</si>
  <si>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</si>
  <si>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</si>
  <si>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</si>
  <si>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</si>
  <si>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</si>
  <si>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</si>
  <si>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</si>
  <si>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</si>
  <si>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</si>
  <si>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</si>
  <si>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</si>
  <si>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</si>
  <si>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</si>
  <si>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</si>
  <si>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</si>
  <si>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</si>
  <si>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</si>
  <si>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</si>
  <si>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</si>
  <si>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</si>
  <si>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</si>
  <si>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</si>
  <si>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</si>
  <si>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</si>
  <si>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</si>
  <si>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</si>
  <si>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</si>
  <si>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</si>
  <si>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</si>
  <si>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</si>
  <si>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</si>
  <si>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</si>
  <si>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</si>
  <si>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</si>
  <si>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</si>
  <si>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</si>
  <si>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</si>
  <si>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</si>
  <si>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</si>
  <si>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</si>
  <si>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</si>
  <si>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</si>
  <si>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</si>
  <si>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</si>
  <si>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</si>
  <si>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</si>
  <si>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</si>
  <si>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</si>
  <si>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</si>
  <si>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</si>
  <si>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</si>
  <si>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</si>
  <si>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</si>
  <si>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</si>
  <si>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</si>
  <si>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</si>
  <si>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</si>
  <si>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</si>
  <si>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</si>
  <si>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</si>
  <si>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</si>
  <si>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</si>
  <si>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</si>
  <si>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</si>
  <si>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</si>
  <si>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</si>
  <si>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</si>
  <si>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</si>
  <si>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</si>
  <si>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</si>
  <si>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</si>
  <si>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</si>
  <si>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</si>
  <si>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</si>
  <si>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</si>
  <si>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</si>
  <si>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</si>
  <si>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</si>
  <si>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</si>
  <si>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</si>
  <si>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</si>
  <si>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</si>
  <si>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</si>
  <si>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</si>
  <si>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</si>
  <si>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</si>
  <si>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</si>
  <si>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</si>
  <si>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</si>
  <si>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</si>
  <si>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</si>
  <si>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</si>
  <si>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</si>
  <si>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</si>
  <si>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</si>
  <si>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</si>
  <si>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</si>
  <si>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</si>
  <si>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</si>
  <si>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</si>
  <si>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</si>
  <si>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</si>
  <si>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</si>
  <si>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</si>
  <si>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</si>
  <si>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</si>
  <si>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</si>
  <si>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</si>
  <si>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</si>
  <si>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</si>
  <si>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</si>
  <si>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</si>
  <si>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</si>
  <si>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</si>
  <si>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</si>
  <si>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</si>
  <si>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</si>
  <si>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</si>
  <si>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</si>
  <si>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</si>
  <si>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</si>
  <si>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</si>
  <si>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</si>
  <si>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</si>
  <si>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</si>
  <si>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</si>
  <si>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</si>
  <si>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</si>
  <si>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</si>
  <si>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</si>
  <si>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</si>
  <si>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</si>
  <si>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</si>
  <si>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</si>
  <si>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</si>
  <si>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</si>
  <si>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</si>
  <si>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</si>
  <si>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</si>
  <si>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</si>
  <si>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</si>
  <si>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</si>
  <si>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</si>
  <si>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</si>
  <si>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</si>
  <si>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</si>
  <si>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</si>
  <si>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</si>
  <si>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</si>
  <si>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</si>
  <si>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</si>
  <si>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</si>
  <si>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</si>
  <si>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</si>
  <si>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</si>
  <si>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</si>
  <si>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</si>
  <si>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</si>
  <si>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</si>
  <si>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</si>
  <si>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</si>
  <si>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</si>
  <si>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</si>
  <si>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</si>
  <si>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</si>
  <si>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</si>
  <si>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</si>
  <si>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</si>
  <si>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</si>
  <si>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</si>
  <si>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</si>
  <si>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</si>
  <si>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</si>
  <si>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</si>
  <si>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</si>
  <si>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</si>
  <si>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</si>
  <si>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</si>
  <si>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</si>
  <si>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</si>
  <si>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</si>
  <si>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</si>
  <si>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</si>
  <si>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</si>
  <si>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</si>
  <si>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</si>
  <si>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</si>
  <si>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</si>
  <si>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</si>
  <si>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</si>
  <si>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</si>
  <si>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</si>
  <si>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</si>
  <si>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</si>
  <si>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</si>
  <si>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</si>
  <si>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</si>
  <si>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</si>
  <si>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</si>
  <si>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</si>
  <si>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</si>
  <si>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</si>
  <si>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</si>
  <si>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</si>
  <si>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</si>
  <si>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</si>
  <si>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</si>
  <si>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</si>
  <si>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</si>
  <si>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</si>
  <si>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</si>
  <si>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</si>
  <si>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</si>
  <si>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</si>
  <si>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</si>
  <si>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</si>
  <si>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</si>
  <si>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</si>
  <si>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</si>
  <si>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</si>
  <si>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</si>
  <si>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</si>
  <si>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</si>
  <si>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</si>
  <si>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</si>
  <si>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</si>
  <si>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</si>
  <si>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</si>
  <si>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</si>
  <si>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</si>
  <si>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</si>
  <si>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</si>
  <si>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</si>
  <si>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</si>
  <si>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</si>
  <si>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</si>
  <si>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</si>
  <si>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</si>
  <si>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</si>
  <si>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</si>
  <si>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</si>
  <si>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</si>
  <si>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</si>
  <si>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</si>
  <si>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</si>
  <si>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</si>
  <si>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</si>
  <si>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</si>
  <si>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</si>
  <si>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</si>
  <si>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</si>
  <si>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</si>
  <si>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</si>
  <si>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</si>
  <si>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</si>
  <si>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</si>
  <si>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</si>
  <si>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</si>
  <si>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</si>
  <si>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</si>
  <si>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</si>
  <si>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</si>
  <si>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</si>
  <si>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</si>
  <si>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</si>
  <si>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</si>
  <si>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</si>
  <si>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</si>
  <si>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</si>
  <si>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</si>
  <si>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</si>
  <si>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</si>
  <si>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</si>
  <si>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</si>
  <si>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</si>
  <si>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</si>
  <si>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</si>
  <si>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</si>
  <si>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</si>
  <si>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</si>
  <si>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</si>
  <si>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</si>
  <si>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</si>
  <si>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</si>
  <si>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</si>
  <si>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</si>
  <si>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</si>
  <si>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</si>
  <si>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</si>
  <si>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</si>
  <si>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</si>
  <si>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</si>
  <si>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</si>
  <si>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</si>
  <si>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</si>
  <si>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</si>
  <si>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</si>
  <si>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</si>
  <si>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</si>
  <si>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</si>
  <si>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</si>
  <si>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</si>
  <si>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</si>
  <si>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</si>
  <si>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</si>
  <si>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</si>
  <si>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</si>
  <si>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</si>
  <si>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</si>
  <si>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</si>
  <si>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</si>
  <si>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</si>
  <si>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</si>
  <si>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</si>
  <si>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</si>
  <si>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</si>
  <si>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</si>
  <si>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</si>
  <si>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</si>
  <si>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</si>
  <si>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</si>
  <si>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</si>
  <si>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</si>
  <si>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</si>
  <si>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</si>
  <si>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</si>
  <si>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</si>
  <si>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</si>
  <si>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</si>
  <si>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</si>
  <si>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</si>
  <si>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</si>
  <si>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</si>
  <si>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</si>
  <si>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</si>
  <si>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</si>
  <si>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</si>
  <si>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</si>
  <si>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</si>
  <si>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</si>
  <si>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</si>
  <si>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</si>
  <si>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</si>
  <si>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</si>
  <si>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</si>
  <si>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</si>
  <si>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</si>
  <si>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</si>
  <si>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</si>
  <si>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</si>
  <si>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</si>
  <si>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</si>
  <si>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</si>
  <si>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</si>
  <si>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</si>
  <si>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</si>
  <si>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</si>
  <si>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</si>
  <si>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</si>
  <si>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</si>
  <si>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</si>
  <si>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</si>
  <si>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</si>
  <si>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</si>
  <si>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</si>
  <si>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</si>
  <si>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</si>
  <si>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</si>
  <si>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</si>
  <si>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</si>
  <si>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</si>
  <si>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</si>
  <si>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</si>
  <si>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</si>
  <si>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</si>
  <si>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</si>
  <si>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</si>
  <si>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</si>
  <si>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</si>
  <si>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</si>
  <si>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</si>
  <si>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</si>
  <si>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</si>
  <si>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</si>
  <si>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</si>
  <si>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</si>
  <si>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</si>
  <si>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</si>
  <si>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</si>
  <si>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</si>
  <si>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</si>
  <si>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</si>
  <si>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</si>
  <si>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</si>
  <si>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</si>
  <si>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</si>
  <si>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</si>
  <si>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</si>
  <si>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</si>
  <si>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</si>
  <si>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</si>
  <si>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</si>
  <si>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</si>
  <si>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</si>
  <si>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</si>
  <si>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</si>
  <si>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</si>
  <si>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</si>
  <si>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</si>
  <si>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</si>
  <si>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</si>
  <si>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</si>
  <si>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</si>
  <si>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</si>
  <si>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</si>
  <si>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</si>
  <si>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</si>
  <si>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</si>
  <si>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</si>
  <si>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</si>
  <si>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</si>
  <si>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</si>
  <si>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</si>
  <si>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</si>
  <si>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</si>
  <si>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</si>
  <si>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</si>
  <si>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</si>
  <si>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</si>
  <si>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</si>
  <si>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</si>
  <si>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</si>
  <si>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</si>
  <si>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</si>
  <si>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</si>
  <si>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</si>
  <si>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</si>
  <si>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</si>
  <si>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</si>
  <si>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</si>
  <si>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</si>
  <si>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</si>
  <si>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</si>
  <si>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</si>
  <si>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</si>
  <si>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</si>
  <si>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</si>
  <si>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</si>
  <si>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</si>
  <si>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</si>
  <si>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</si>
  <si>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</si>
  <si>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</si>
  <si>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</si>
  <si>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</si>
  <si>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</si>
  <si>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</si>
  <si>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</si>
  <si>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</si>
  <si>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</si>
  <si>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</si>
  <si>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</si>
  <si>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</si>
  <si>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</si>
  <si>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</si>
  <si>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</si>
  <si>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</si>
  <si>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</si>
  <si>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</si>
  <si>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</si>
  <si>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</si>
  <si>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</si>
  <si>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</si>
  <si>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</si>
  <si>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</si>
  <si>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</si>
  <si>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</si>
  <si>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</si>
  <si>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</si>
  <si>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</si>
  <si>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</si>
  <si>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</si>
  <si>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</si>
  <si>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</si>
  <si>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</si>
  <si>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</si>
  <si>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</si>
  <si>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</si>
  <si>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</si>
  <si>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</si>
  <si>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</si>
  <si>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</si>
  <si>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</si>
  <si>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</si>
  <si>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</si>
  <si>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</si>
  <si>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</si>
  <si>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</si>
  <si>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</si>
  <si>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</si>
  <si>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</si>
  <si>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</si>
  <si>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</si>
  <si>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</si>
  <si>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</si>
  <si>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</si>
  <si>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</si>
  <si>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</si>
  <si>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</si>
  <si>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</si>
  <si>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</si>
  <si>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</si>
  <si>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</si>
  <si>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</si>
  <si>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</si>
  <si>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</si>
  <si>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</si>
  <si>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</si>
  <si>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</si>
  <si>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</si>
  <si>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</si>
  <si>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</si>
  <si>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</si>
  <si>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</si>
  <si>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</si>
  <si>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</si>
  <si>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</si>
  <si>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</si>
  <si>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</si>
  <si>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</si>
  <si>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</si>
  <si>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</si>
  <si>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</si>
  <si>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</si>
  <si>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</si>
  <si>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</si>
  <si>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</si>
  <si>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</si>
  <si>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</si>
  <si>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</si>
  <si>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</si>
  <si>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</si>
  <si>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</si>
  <si>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</si>
  <si>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</si>
  <si>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</si>
  <si>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</si>
  <si>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</si>
  <si>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</si>
  <si>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</si>
  <si>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</si>
  <si>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</si>
  <si>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</si>
  <si>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</si>
  <si>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</si>
  <si>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</si>
  <si>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</si>
  <si>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</si>
  <si>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</si>
  <si>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</si>
  <si>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</si>
  <si>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</si>
  <si>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</si>
  <si>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</si>
  <si>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</si>
  <si>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</si>
  <si>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</si>
  <si>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</si>
  <si>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</si>
  <si>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</si>
  <si>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</si>
  <si>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</si>
  <si>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</si>
  <si>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</si>
  <si>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</si>
  <si>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</si>
  <si>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</si>
  <si>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</si>
  <si>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</si>
  <si>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</si>
  <si>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</si>
  <si>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</si>
  <si>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</si>
  <si>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</si>
  <si>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</si>
  <si>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</si>
  <si>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</si>
  <si>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</si>
  <si>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</si>
  <si>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</si>
  <si>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</si>
  <si>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</si>
  <si>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</si>
  <si>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</si>
  <si>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</si>
  <si>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</si>
  <si>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</si>
  <si>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</si>
  <si>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</si>
  <si>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</si>
  <si>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</si>
  <si>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</si>
  <si>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</si>
  <si>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</si>
  <si>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</si>
  <si>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</si>
  <si>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</si>
  <si>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</si>
  <si>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</si>
  <si>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</si>
  <si>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</si>
  <si>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</si>
  <si>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</si>
  <si>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</si>
  <si>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</si>
  <si>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</si>
  <si>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</si>
  <si>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</si>
  <si>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</si>
  <si>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</si>
  <si>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</si>
  <si>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</si>
  <si>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</si>
  <si>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</si>
  <si>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</si>
  <si>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</si>
  <si>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</si>
  <si>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</si>
  <si>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</si>
  <si>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</si>
  <si>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</si>
  <si>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</si>
  <si>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</si>
  <si>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</si>
  <si>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</si>
  <si>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</si>
  <si>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</si>
  <si>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</si>
  <si>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</si>
  <si>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</si>
  <si>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</si>
  <si>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</si>
  <si>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</si>
  <si>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</si>
  <si>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</si>
  <si>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</si>
  <si>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</si>
  <si>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</si>
  <si>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</si>
  <si>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</si>
  <si>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</si>
  <si>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</si>
  <si>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</si>
  <si>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</si>
  <si>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</si>
  <si>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</si>
  <si>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</si>
  <si>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</si>
  <si>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</si>
  <si>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</si>
  <si>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</si>
  <si>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</si>
  <si>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</si>
  <si>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</si>
  <si>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</si>
  <si>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</si>
  <si>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</si>
  <si>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</si>
  <si>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</si>
  <si>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</si>
  <si>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</si>
  <si>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</si>
  <si>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</si>
  <si>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</si>
  <si>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</si>
  <si>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</si>
  <si>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</si>
  <si>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</si>
  <si>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</si>
  <si>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</si>
  <si>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</si>
  <si>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</si>
  <si>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</si>
  <si>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</si>
  <si>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</si>
  <si>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</si>
  <si>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</si>
  <si>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</si>
  <si>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</si>
  <si>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</si>
  <si>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</si>
  <si>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</si>
  <si>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</si>
  <si>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</si>
  <si>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</si>
  <si>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</si>
  <si>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</si>
  <si>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</si>
  <si>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</si>
  <si>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</si>
  <si>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</si>
  <si>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</si>
  <si>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</si>
  <si>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</si>
  <si>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</si>
  <si>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</si>
  <si>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</si>
  <si>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</si>
  <si>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</si>
  <si>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</si>
  <si>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</si>
  <si>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</si>
  <si>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</si>
  <si>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</si>
  <si>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</si>
  <si>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</si>
  <si>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</si>
  <si>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</si>
  <si>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</si>
  <si>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</si>
  <si>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</si>
  <si>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</si>
  <si>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</si>
  <si>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</si>
  <si>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</si>
  <si>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</si>
  <si>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</si>
  <si>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</si>
  <si>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</si>
  <si>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</si>
  <si>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</si>
  <si>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</si>
  <si>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</si>
  <si>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</si>
  <si>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</si>
  <si>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</si>
  <si>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</si>
  <si>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</si>
  <si>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</si>
  <si>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</si>
  <si>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</si>
  <si>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</si>
  <si>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</si>
  <si>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</si>
  <si>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</si>
  <si>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</si>
  <si>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</si>
  <si>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</si>
  <si>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</si>
  <si>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</si>
  <si>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</si>
  <si>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</si>
  <si>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</si>
  <si>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</si>
  <si>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</si>
  <si>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</si>
  <si>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</si>
  <si>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</si>
  <si>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</si>
  <si>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</si>
  <si>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</si>
  <si>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</si>
  <si>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</si>
  <si>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</si>
  <si>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</si>
  <si>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</si>
  <si>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</si>
  <si>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</si>
  <si>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</si>
  <si>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</si>
  <si>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</si>
  <si>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</si>
  <si>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</si>
  <si>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</si>
  <si>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</si>
  <si>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</si>
  <si>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</si>
  <si>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</si>
  <si>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</si>
  <si>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</si>
  <si>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</si>
  <si>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</si>
  <si>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</si>
  <si>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</si>
  <si>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</si>
  <si>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</si>
  <si>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</si>
  <si>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</si>
  <si>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</si>
  <si>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</si>
  <si>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</si>
  <si>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</si>
  <si>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</si>
  <si>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</si>
  <si>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</si>
  <si>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</si>
  <si>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</si>
  <si>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</si>
  <si>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</si>
  <si>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</si>
  <si>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</si>
  <si>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</si>
  <si>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</si>
  <si>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</si>
  <si>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</si>
  <si>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</si>
  <si>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</si>
  <si>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</si>
  <si>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</si>
  <si>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</si>
  <si>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</si>
  <si>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</si>
  <si>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</si>
  <si>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</si>
  <si>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</si>
  <si>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</si>
  <si>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</si>
  <si>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</si>
  <si>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</si>
  <si>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</si>
  <si>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</si>
  <si>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</si>
  <si>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</si>
  <si>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</si>
  <si>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</si>
  <si>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</si>
  <si>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</si>
  <si>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</si>
  <si>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</si>
  <si>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</si>
  <si>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</si>
  <si>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</si>
  <si>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</si>
  <si>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</si>
  <si>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</si>
  <si>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</si>
  <si>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</si>
  <si>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</si>
  <si>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</si>
  <si>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</si>
  <si>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</si>
  <si>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</si>
  <si>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</si>
  <si>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</si>
  <si>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</si>
  <si>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</si>
  <si>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</si>
  <si>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</si>
  <si>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</si>
  <si>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</si>
  <si>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</si>
  <si>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</si>
  <si>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</si>
  <si>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</si>
  <si>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</si>
  <si>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</si>
  <si>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</si>
  <si>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</si>
  <si>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</si>
  <si>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</si>
  <si>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</si>
  <si>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</si>
  <si>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</si>
  <si>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</si>
  <si>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</si>
  <si>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</si>
  <si>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</si>
  <si>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</si>
  <si>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</si>
  <si>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</si>
  <si>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</si>
  <si>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</si>
  <si>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</si>
  <si>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</si>
  <si>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</si>
  <si>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</si>
  <si>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</si>
  <si>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</si>
  <si>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</si>
  <si>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</si>
  <si>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</si>
  <si>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</si>
  <si>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</si>
  <si>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</si>
  <si>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</si>
  <si>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</si>
  <si>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</si>
  <si>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</si>
  <si>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</si>
  <si>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</si>
  <si>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</si>
  <si>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</si>
  <si>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</si>
  <si>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</si>
  <si>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</si>
  <si>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</si>
  <si>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</si>
  <si>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</si>
  <si>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</si>
  <si>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</si>
  <si>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</si>
  <si>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</si>
  <si>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</si>
  <si>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</si>
  <si>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</si>
  <si>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</si>
  <si>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</si>
  <si>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</si>
  <si>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</si>
  <si>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</si>
  <si>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</si>
  <si>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</si>
  <si>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</si>
  <si>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</si>
  <si>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</si>
  <si>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</si>
  <si>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</si>
  <si>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</si>
  <si>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</si>
  <si>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</si>
  <si>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</si>
  <si>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</si>
  <si>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</si>
  <si>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</si>
  <si>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</si>
  <si>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</si>
  <si>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</si>
  <si>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</si>
  <si>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</si>
  <si>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</si>
  <si>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</si>
  <si>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</si>
  <si>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</si>
  <si>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</si>
  <si>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</si>
  <si>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</si>
  <si>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</si>
  <si>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</si>
  <si>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</si>
  <si>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</si>
  <si>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</si>
  <si>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</si>
  <si>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</si>
  <si>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</si>
  <si>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</si>
  <si>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</si>
  <si>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</si>
  <si>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</si>
  <si>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</si>
  <si>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</si>
  <si>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</si>
  <si>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</si>
  <si>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</si>
  <si>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</si>
  <si>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</si>
  <si>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</si>
  <si>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</si>
  <si>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</si>
  <si>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</si>
  <si>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</si>
  <si>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</si>
  <si>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</si>
  <si>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</si>
  <si>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</si>
  <si>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</si>
  <si>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</si>
  <si>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</si>
  <si>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</si>
  <si>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</si>
  <si>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</si>
  <si>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</si>
  <si>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</si>
  <si>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</si>
  <si>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</si>
  <si>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</si>
  <si>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</si>
  <si>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</si>
  <si>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</si>
  <si>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</si>
  <si>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</si>
  <si>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</si>
  <si>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</si>
  <si>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</si>
  <si>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</si>
  <si>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</si>
  <si>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</si>
  <si>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</si>
  <si>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</si>
  <si>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</si>
  <si>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</si>
  <si>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</si>
  <si>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</si>
  <si>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</si>
  <si>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</si>
  <si>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</si>
  <si>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</si>
  <si>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</si>
  <si>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</si>
  <si>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</si>
  <si>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</si>
  <si>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</si>
  <si>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</si>
  <si>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</si>
  <si>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</si>
  <si>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</si>
  <si>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</si>
  <si>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</si>
  <si>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</si>
  <si>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</si>
  <si>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</si>
  <si>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</si>
  <si>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</si>
  <si>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</si>
  <si>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</si>
  <si>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</si>
  <si>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</si>
  <si>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</si>
  <si>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</si>
  <si>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</si>
  <si>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</si>
  <si>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</si>
  <si>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</si>
  <si>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</si>
  <si>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</si>
  <si>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</si>
  <si>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</si>
  <si>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</si>
  <si>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</si>
  <si>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</si>
  <si>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</si>
  <si>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</si>
  <si>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</si>
  <si>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</si>
  <si>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</si>
  <si>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</si>
  <si>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</si>
  <si>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</si>
  <si>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</si>
  <si>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</si>
  <si>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</si>
  <si>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</si>
  <si>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</si>
  <si>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</si>
  <si>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</si>
  <si>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</si>
  <si>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</si>
  <si>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</si>
  <si>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</si>
  <si>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</si>
  <si>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</si>
  <si>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</si>
  <si>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</si>
  <si>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</si>
  <si>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</si>
  <si>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</si>
  <si>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</si>
  <si>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</si>
  <si>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</si>
  <si>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</si>
  <si>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</si>
  <si>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</si>
  <si>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</si>
  <si>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</si>
  <si>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</si>
  <si>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</si>
  <si>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</si>
  <si>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</si>
  <si>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</si>
  <si>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</si>
  <si>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</si>
  <si>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</si>
  <si>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</si>
  <si>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</si>
  <si>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</si>
  <si>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</si>
  <si>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</si>
  <si>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</si>
  <si>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</si>
  <si>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</si>
  <si>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</si>
  <si>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</si>
  <si>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</si>
  <si>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</si>
  <si>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</si>
  <si>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Оказание услуг холодного водоснабжения и водоотведения для нужд филиала ГУП РК "Крымтеплокоммунэнерго" в г. Джанкой (пгт. Советский, ул. Железнодорожная, 5а; пер. Больничный, 3)</t>
  </si>
  <si>
    <t>Предоставление права использования программы для ЭВМ СЭД "Диалог"</t>
  </si>
  <si>
    <t>360 000,00
В том числе объем исполнения долгосрочного договора:
2023 - 0,00
2024 - 360 000,00</t>
  </si>
  <si>
    <t>103,2
24,5
-</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</si>
  <si>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</si>
  <si>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</si>
  <si>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</si>
  <si>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</si>
  <si>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</si>
  <si>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</si>
  <si>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</si>
  <si>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</si>
  <si>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</si>
  <si>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</si>
  <si>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</si>
  <si>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</si>
  <si>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</si>
  <si>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</si>
  <si>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</si>
  <si>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</si>
  <si>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</si>
  <si>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</si>
  <si>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</si>
  <si>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</si>
  <si>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</si>
  <si>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</si>
  <si>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УТВЕРЖДАЮ
НАЧАЛЬНИК УПРАВЛЕНИЯ ЗАКУПОК И МАТЕРИАЛЬНО-ТЕХНИЧЕСКОГО СНАБЖЕНИЯ
___________________ В.Н. Тарасов
"26"декабря 2023 года</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</si>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</sst>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70">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7"/>
  <sheetViews>
    <sheetView tabSelected="1" topLeftCell="A405" zoomScale="90" zoomScaleNormal="90" workbookViewId="0">
      <selection activeCell="V407" sqref="V407"/>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3.71093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359" t="s">
        <v>1490</v>
      </c>
      <c r="W1" s="359"/>
      <c r="X1" s="359"/>
      <c r="Y1" s="359"/>
      <c r="Z1" s="359"/>
    </row>
    <row r="2" spans="1:26" s="1" customFormat="1" ht="80.25" customHeight="1" x14ac:dyDescent="0.25">
      <c r="F2" s="6"/>
      <c r="G2" s="2"/>
      <c r="H2" s="3"/>
      <c r="I2" s="3"/>
      <c r="V2" s="359"/>
      <c r="W2" s="359"/>
      <c r="X2" s="359"/>
      <c r="Y2" s="359"/>
      <c r="Z2" s="359"/>
    </row>
    <row r="3" spans="1:26" s="4" customFormat="1" ht="15.75" x14ac:dyDescent="0.25">
      <c r="A3" s="360" t="s">
        <v>410</v>
      </c>
      <c r="B3" s="360"/>
      <c r="C3" s="360"/>
      <c r="D3" s="360"/>
      <c r="E3" s="360"/>
      <c r="F3" s="360"/>
      <c r="G3" s="360"/>
      <c r="H3" s="360"/>
      <c r="I3" s="360"/>
      <c r="J3" s="360"/>
      <c r="K3" s="360"/>
      <c r="L3" s="360"/>
      <c r="M3" s="360"/>
      <c r="N3" s="360"/>
      <c r="O3" s="360"/>
      <c r="P3" s="360"/>
      <c r="Q3" s="360"/>
      <c r="R3" s="360"/>
      <c r="S3" s="361"/>
      <c r="T3" s="361"/>
      <c r="U3" s="361"/>
      <c r="V3" s="361"/>
      <c r="W3" s="361"/>
      <c r="X3" s="361"/>
      <c r="Y3" s="361"/>
      <c r="Z3" s="361"/>
    </row>
    <row r="4" spans="1:26" s="4" customFormat="1" ht="15.75" x14ac:dyDescent="0.25">
      <c r="A4" s="362"/>
      <c r="B4" s="362"/>
      <c r="C4" s="362"/>
      <c r="D4" s="362"/>
      <c r="E4" s="362"/>
      <c r="F4" s="362"/>
      <c r="G4" s="362"/>
      <c r="H4" s="362"/>
      <c r="I4" s="362"/>
      <c r="J4" s="362"/>
      <c r="K4" s="362"/>
      <c r="L4" s="362"/>
      <c r="M4" s="362"/>
      <c r="N4" s="362"/>
      <c r="O4" s="362"/>
      <c r="P4" s="362"/>
      <c r="Q4" s="362"/>
      <c r="R4" s="362"/>
      <c r="S4" s="363"/>
      <c r="T4" s="363"/>
      <c r="U4" s="363"/>
      <c r="V4" s="363"/>
      <c r="W4" s="363"/>
      <c r="X4" s="363"/>
      <c r="Y4" s="363"/>
      <c r="Z4" s="363"/>
    </row>
    <row r="5" spans="1:26" s="4" customFormat="1" ht="15.75" x14ac:dyDescent="0.25">
      <c r="A5" s="342" t="s">
        <v>34</v>
      </c>
      <c r="B5" s="342"/>
      <c r="C5" s="342"/>
      <c r="D5" s="342"/>
      <c r="E5" s="342"/>
      <c r="F5" s="342" t="s">
        <v>35</v>
      </c>
      <c r="G5" s="342"/>
      <c r="H5" s="342"/>
      <c r="I5" s="342"/>
      <c r="J5" s="342"/>
      <c r="K5" s="342"/>
      <c r="L5" s="342"/>
      <c r="M5" s="342"/>
      <c r="N5" s="342"/>
      <c r="O5" s="342"/>
      <c r="P5" s="342"/>
      <c r="Q5" s="342"/>
      <c r="R5" s="342"/>
      <c r="S5" s="355"/>
      <c r="T5" s="355"/>
      <c r="U5" s="355"/>
      <c r="V5" s="355"/>
      <c r="W5" s="355"/>
      <c r="X5" s="355"/>
      <c r="Y5" s="355"/>
      <c r="Z5" s="355"/>
    </row>
    <row r="6" spans="1:26" s="4" customFormat="1" ht="15.75" x14ac:dyDescent="0.25">
      <c r="A6" s="342" t="s">
        <v>36</v>
      </c>
      <c r="B6" s="342"/>
      <c r="C6" s="342"/>
      <c r="D6" s="342"/>
      <c r="E6" s="342"/>
      <c r="F6" s="342" t="s">
        <v>37</v>
      </c>
      <c r="G6" s="342"/>
      <c r="H6" s="342"/>
      <c r="I6" s="342"/>
      <c r="J6" s="342"/>
      <c r="K6" s="342"/>
      <c r="L6" s="342"/>
      <c r="M6" s="342"/>
      <c r="N6" s="342"/>
      <c r="O6" s="342"/>
      <c r="P6" s="342"/>
      <c r="Q6" s="342"/>
      <c r="R6" s="342"/>
      <c r="S6" s="355"/>
      <c r="T6" s="355"/>
      <c r="U6" s="355"/>
      <c r="V6" s="355"/>
      <c r="W6" s="355"/>
      <c r="X6" s="355"/>
      <c r="Y6" s="355"/>
      <c r="Z6" s="355"/>
    </row>
    <row r="7" spans="1:26" s="4" customFormat="1" ht="15.75" x14ac:dyDescent="0.25">
      <c r="A7" s="342" t="s">
        <v>38</v>
      </c>
      <c r="B7" s="342"/>
      <c r="C7" s="342"/>
      <c r="D7" s="342"/>
      <c r="E7" s="342"/>
      <c r="F7" s="366" t="s">
        <v>63</v>
      </c>
      <c r="G7" s="366"/>
      <c r="H7" s="366"/>
      <c r="I7" s="366"/>
      <c r="J7" s="366"/>
      <c r="K7" s="366"/>
      <c r="L7" s="366"/>
      <c r="M7" s="366"/>
      <c r="N7" s="366"/>
      <c r="O7" s="366"/>
      <c r="P7" s="366"/>
      <c r="Q7" s="366"/>
      <c r="R7" s="366"/>
      <c r="S7" s="355"/>
      <c r="T7" s="355"/>
      <c r="U7" s="355"/>
      <c r="V7" s="355"/>
      <c r="W7" s="355"/>
      <c r="X7" s="355"/>
      <c r="Y7" s="355"/>
      <c r="Z7" s="355"/>
    </row>
    <row r="8" spans="1:26" s="4" customFormat="1" ht="15.75" x14ac:dyDescent="0.25">
      <c r="A8" s="342" t="s">
        <v>39</v>
      </c>
      <c r="B8" s="342"/>
      <c r="C8" s="342"/>
      <c r="D8" s="342"/>
      <c r="E8" s="342"/>
      <c r="F8" s="367" t="s">
        <v>70</v>
      </c>
      <c r="G8" s="368"/>
      <c r="H8" s="368"/>
      <c r="I8" s="368"/>
      <c r="J8" s="368"/>
      <c r="K8" s="368"/>
      <c r="L8" s="368"/>
      <c r="M8" s="368"/>
      <c r="N8" s="368"/>
      <c r="O8" s="368"/>
      <c r="P8" s="368"/>
      <c r="Q8" s="368"/>
      <c r="R8" s="368"/>
      <c r="S8" s="355"/>
      <c r="T8" s="355"/>
      <c r="U8" s="355"/>
      <c r="V8" s="355"/>
      <c r="W8" s="355"/>
      <c r="X8" s="355"/>
      <c r="Y8" s="355"/>
      <c r="Z8" s="355"/>
    </row>
    <row r="9" spans="1:26" s="4" customFormat="1" ht="15.75" x14ac:dyDescent="0.25">
      <c r="A9" s="342" t="s">
        <v>40</v>
      </c>
      <c r="B9" s="342"/>
      <c r="C9" s="342"/>
      <c r="D9" s="342"/>
      <c r="E9" s="342"/>
      <c r="F9" s="342">
        <v>9102028499</v>
      </c>
      <c r="G9" s="342"/>
      <c r="H9" s="342"/>
      <c r="I9" s="342"/>
      <c r="J9" s="342"/>
      <c r="K9" s="342"/>
      <c r="L9" s="342"/>
      <c r="M9" s="342"/>
      <c r="N9" s="342"/>
      <c r="O9" s="342"/>
      <c r="P9" s="342"/>
      <c r="Q9" s="342"/>
      <c r="R9" s="342"/>
      <c r="S9" s="355"/>
      <c r="T9" s="355"/>
      <c r="U9" s="355"/>
      <c r="V9" s="355"/>
      <c r="W9" s="355"/>
      <c r="X9" s="355"/>
      <c r="Y9" s="355"/>
      <c r="Z9" s="355"/>
    </row>
    <row r="10" spans="1:26" s="4" customFormat="1" ht="15.75" x14ac:dyDescent="0.25">
      <c r="A10" s="342" t="s">
        <v>41</v>
      </c>
      <c r="B10" s="342"/>
      <c r="C10" s="342"/>
      <c r="D10" s="342"/>
      <c r="E10" s="342"/>
      <c r="F10" s="342">
        <v>910201001</v>
      </c>
      <c r="G10" s="342"/>
      <c r="H10" s="342"/>
      <c r="I10" s="342"/>
      <c r="J10" s="342"/>
      <c r="K10" s="342"/>
      <c r="L10" s="342"/>
      <c r="M10" s="342"/>
      <c r="N10" s="342"/>
      <c r="O10" s="342"/>
      <c r="P10" s="342"/>
      <c r="Q10" s="342"/>
      <c r="R10" s="342"/>
      <c r="S10" s="355"/>
      <c r="T10" s="355"/>
      <c r="U10" s="355"/>
      <c r="V10" s="355"/>
      <c r="W10" s="355"/>
      <c r="X10" s="355"/>
      <c r="Y10" s="355"/>
      <c r="Z10" s="355"/>
    </row>
    <row r="11" spans="1:26" s="4" customFormat="1" ht="15.75" x14ac:dyDescent="0.25">
      <c r="A11" s="342" t="s">
        <v>42</v>
      </c>
      <c r="B11" s="342"/>
      <c r="C11" s="342"/>
      <c r="D11" s="342"/>
      <c r="E11" s="342"/>
      <c r="F11" s="342">
        <v>35000000000</v>
      </c>
      <c r="G11" s="342"/>
      <c r="H11" s="342"/>
      <c r="I11" s="342"/>
      <c r="J11" s="342"/>
      <c r="K11" s="342"/>
      <c r="L11" s="342"/>
      <c r="M11" s="342"/>
      <c r="N11" s="342"/>
      <c r="O11" s="342"/>
      <c r="P11" s="342"/>
      <c r="Q11" s="342"/>
      <c r="R11" s="342"/>
      <c r="S11" s="355"/>
      <c r="T11" s="355"/>
      <c r="U11" s="355"/>
      <c r="V11" s="355"/>
      <c r="W11" s="355"/>
      <c r="X11" s="355"/>
      <c r="Y11" s="355"/>
      <c r="Z11" s="355"/>
    </row>
    <row r="13" spans="1:26" ht="12.75" customHeight="1" x14ac:dyDescent="0.2">
      <c r="A13" s="353" t="s">
        <v>0</v>
      </c>
      <c r="B13" s="353" t="s">
        <v>1</v>
      </c>
      <c r="C13" s="353" t="s">
        <v>2</v>
      </c>
      <c r="D13" s="345" t="s">
        <v>129</v>
      </c>
      <c r="E13" s="352" t="s">
        <v>3</v>
      </c>
      <c r="F13" s="352"/>
      <c r="G13" s="352"/>
      <c r="H13" s="352"/>
      <c r="I13" s="352"/>
      <c r="J13" s="352"/>
      <c r="K13" s="352"/>
      <c r="L13" s="352"/>
      <c r="M13" s="352"/>
      <c r="N13" s="352"/>
      <c r="O13" s="352"/>
      <c r="P13" s="353" t="s">
        <v>4</v>
      </c>
      <c r="Q13" s="353" t="s">
        <v>5</v>
      </c>
      <c r="R13" s="353"/>
      <c r="S13" s="353"/>
      <c r="T13" s="353"/>
      <c r="U13" s="353"/>
      <c r="V13" s="353" t="s">
        <v>14</v>
      </c>
      <c r="W13" s="348" t="s">
        <v>15</v>
      </c>
      <c r="X13" s="348" t="s">
        <v>16</v>
      </c>
      <c r="Y13" s="348" t="s">
        <v>17</v>
      </c>
      <c r="Z13" s="348" t="s">
        <v>18</v>
      </c>
    </row>
    <row r="14" spans="1:26" ht="15" customHeight="1" x14ac:dyDescent="0.2">
      <c r="A14" s="353"/>
      <c r="B14" s="353"/>
      <c r="C14" s="353"/>
      <c r="D14" s="346"/>
      <c r="E14" s="353"/>
      <c r="F14" s="352"/>
      <c r="G14" s="352"/>
      <c r="H14" s="352"/>
      <c r="I14" s="352"/>
      <c r="J14" s="352"/>
      <c r="K14" s="352"/>
      <c r="L14" s="352"/>
      <c r="M14" s="352"/>
      <c r="N14" s="352"/>
      <c r="O14" s="352"/>
      <c r="P14" s="353"/>
      <c r="Q14" s="353"/>
      <c r="R14" s="353"/>
      <c r="S14" s="353"/>
      <c r="T14" s="353"/>
      <c r="U14" s="353"/>
      <c r="V14" s="353"/>
      <c r="W14" s="349"/>
      <c r="X14" s="349"/>
      <c r="Y14" s="349"/>
      <c r="Z14" s="349"/>
    </row>
    <row r="15" spans="1:26" ht="15" customHeight="1" x14ac:dyDescent="0.2">
      <c r="A15" s="353"/>
      <c r="B15" s="353"/>
      <c r="C15" s="353"/>
      <c r="D15" s="346"/>
      <c r="E15" s="352" t="s">
        <v>20</v>
      </c>
      <c r="F15" s="353" t="s">
        <v>21</v>
      </c>
      <c r="G15" s="353" t="s">
        <v>22</v>
      </c>
      <c r="H15" s="353"/>
      <c r="I15" s="353" t="s">
        <v>25</v>
      </c>
      <c r="J15" s="356" t="s">
        <v>28</v>
      </c>
      <c r="K15" s="356"/>
      <c r="L15" s="353" t="s">
        <v>140</v>
      </c>
      <c r="M15" s="348" t="s">
        <v>139</v>
      </c>
      <c r="N15" s="353" t="s">
        <v>6</v>
      </c>
      <c r="O15" s="353"/>
      <c r="P15" s="353"/>
      <c r="Q15" s="353"/>
      <c r="R15" s="353" t="s">
        <v>19</v>
      </c>
      <c r="S15" s="351" t="s">
        <v>60</v>
      </c>
      <c r="T15" s="351" t="s">
        <v>7</v>
      </c>
      <c r="U15" s="364" t="s">
        <v>8</v>
      </c>
      <c r="V15" s="353"/>
      <c r="W15" s="349"/>
      <c r="X15" s="349"/>
      <c r="Y15" s="349"/>
      <c r="Z15" s="349"/>
    </row>
    <row r="16" spans="1:26" ht="15" customHeight="1" x14ac:dyDescent="0.2">
      <c r="A16" s="353"/>
      <c r="B16" s="353"/>
      <c r="C16" s="353"/>
      <c r="D16" s="346"/>
      <c r="E16" s="353"/>
      <c r="F16" s="353"/>
      <c r="G16" s="353"/>
      <c r="H16" s="353"/>
      <c r="I16" s="353"/>
      <c r="J16" s="356"/>
      <c r="K16" s="356"/>
      <c r="L16" s="353"/>
      <c r="M16" s="349"/>
      <c r="N16" s="353"/>
      <c r="O16" s="353"/>
      <c r="P16" s="353"/>
      <c r="Q16" s="353"/>
      <c r="R16" s="353"/>
      <c r="S16" s="351"/>
      <c r="T16" s="351"/>
      <c r="U16" s="365"/>
      <c r="V16" s="353"/>
      <c r="W16" s="349"/>
      <c r="X16" s="349"/>
      <c r="Y16" s="349"/>
      <c r="Z16" s="349"/>
    </row>
    <row r="17" spans="1:26" ht="15" customHeight="1" x14ac:dyDescent="0.2">
      <c r="A17" s="353"/>
      <c r="B17" s="353"/>
      <c r="C17" s="353"/>
      <c r="D17" s="346"/>
      <c r="E17" s="353"/>
      <c r="F17" s="353"/>
      <c r="G17" s="353" t="s">
        <v>23</v>
      </c>
      <c r="H17" s="353" t="s">
        <v>24</v>
      </c>
      <c r="I17" s="353"/>
      <c r="J17" s="352" t="s">
        <v>27</v>
      </c>
      <c r="K17" s="352" t="s">
        <v>24</v>
      </c>
      <c r="L17" s="353"/>
      <c r="M17" s="349"/>
      <c r="N17" s="353" t="s">
        <v>87</v>
      </c>
      <c r="O17" s="353" t="s">
        <v>26</v>
      </c>
      <c r="P17" s="353"/>
      <c r="Q17" s="353"/>
      <c r="R17" s="353"/>
      <c r="S17" s="351"/>
      <c r="T17" s="351"/>
      <c r="U17" s="365"/>
      <c r="V17" s="353"/>
      <c r="W17" s="349"/>
      <c r="X17" s="349"/>
      <c r="Y17" s="349"/>
      <c r="Z17" s="349"/>
    </row>
    <row r="18" spans="1:26" ht="15" customHeight="1" x14ac:dyDescent="0.2">
      <c r="A18" s="353"/>
      <c r="B18" s="353"/>
      <c r="C18" s="353"/>
      <c r="D18" s="346"/>
      <c r="E18" s="353"/>
      <c r="F18" s="353"/>
      <c r="G18" s="353"/>
      <c r="H18" s="353"/>
      <c r="I18" s="353"/>
      <c r="J18" s="353"/>
      <c r="K18" s="353"/>
      <c r="L18" s="353"/>
      <c r="M18" s="349"/>
      <c r="N18" s="353"/>
      <c r="O18" s="353"/>
      <c r="P18" s="353"/>
      <c r="Q18" s="353"/>
      <c r="R18" s="353"/>
      <c r="S18" s="351"/>
      <c r="T18" s="351"/>
      <c r="U18" s="365"/>
      <c r="V18" s="353"/>
      <c r="W18" s="349"/>
      <c r="X18" s="349"/>
      <c r="Y18" s="349"/>
      <c r="Z18" s="349"/>
    </row>
    <row r="19" spans="1:26" ht="15" customHeight="1" x14ac:dyDescent="0.2">
      <c r="A19" s="353"/>
      <c r="B19" s="353"/>
      <c r="C19" s="353"/>
      <c r="D19" s="346"/>
      <c r="E19" s="353"/>
      <c r="F19" s="353"/>
      <c r="G19" s="353"/>
      <c r="H19" s="353"/>
      <c r="I19" s="353"/>
      <c r="J19" s="353"/>
      <c r="K19" s="353"/>
      <c r="L19" s="353"/>
      <c r="M19" s="349"/>
      <c r="N19" s="353"/>
      <c r="O19" s="353"/>
      <c r="P19" s="353"/>
      <c r="Q19" s="353"/>
      <c r="R19" s="353"/>
      <c r="S19" s="351"/>
      <c r="T19" s="351"/>
      <c r="U19" s="365"/>
      <c r="V19" s="353"/>
      <c r="W19" s="349"/>
      <c r="X19" s="349"/>
      <c r="Y19" s="349"/>
      <c r="Z19" s="349"/>
    </row>
    <row r="20" spans="1:26" ht="93" customHeight="1" x14ac:dyDescent="0.2">
      <c r="A20" s="353"/>
      <c r="B20" s="353"/>
      <c r="C20" s="353"/>
      <c r="D20" s="347"/>
      <c r="E20" s="353"/>
      <c r="F20" s="353"/>
      <c r="G20" s="353"/>
      <c r="H20" s="353"/>
      <c r="I20" s="353"/>
      <c r="J20" s="353"/>
      <c r="K20" s="353"/>
      <c r="L20" s="353"/>
      <c r="M20" s="350"/>
      <c r="N20" s="353"/>
      <c r="O20" s="353"/>
      <c r="P20" s="353"/>
      <c r="Q20" s="353"/>
      <c r="R20" s="353"/>
      <c r="S20" s="351"/>
      <c r="T20" s="351"/>
      <c r="U20" s="365"/>
      <c r="V20" s="353"/>
      <c r="W20" s="350"/>
      <c r="X20" s="350"/>
      <c r="Y20" s="350"/>
      <c r="Z20" s="350"/>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304">
        <v>46</v>
      </c>
      <c r="B67" s="339" t="s">
        <v>136</v>
      </c>
      <c r="C67" s="339" t="s">
        <v>137</v>
      </c>
      <c r="D67" s="304" t="s">
        <v>138</v>
      </c>
      <c r="E67" s="339" t="s">
        <v>103</v>
      </c>
      <c r="F67" s="305" t="s">
        <v>92</v>
      </c>
      <c r="G67" s="304" t="s">
        <v>166</v>
      </c>
      <c r="H67" s="304" t="s">
        <v>145</v>
      </c>
      <c r="I67" s="304" t="s">
        <v>327</v>
      </c>
      <c r="J67" s="305" t="s">
        <v>31</v>
      </c>
      <c r="K67" s="305" t="s">
        <v>55</v>
      </c>
      <c r="L67" s="315" t="s">
        <v>328</v>
      </c>
      <c r="M67" s="304" t="s">
        <v>141</v>
      </c>
      <c r="N67" s="304" t="s">
        <v>146</v>
      </c>
      <c r="O67" s="369" t="str">
        <f>"01.2024"</f>
        <v>01.2024</v>
      </c>
      <c r="P67" s="304" t="s">
        <v>62</v>
      </c>
      <c r="Q67" s="304" t="s">
        <v>59</v>
      </c>
      <c r="R67" s="312" t="s">
        <v>32</v>
      </c>
      <c r="S67" s="304" t="s">
        <v>76</v>
      </c>
      <c r="T67" s="304">
        <v>0</v>
      </c>
      <c r="U67" s="304" t="s">
        <v>33</v>
      </c>
      <c r="V67" s="312" t="s">
        <v>79</v>
      </c>
      <c r="W67" s="354"/>
      <c r="X67" s="354"/>
      <c r="Y67" s="354"/>
      <c r="Z67" s="354"/>
    </row>
    <row r="68" spans="1:26" s="16" customFormat="1" ht="300" customHeight="1" x14ac:dyDescent="0.2">
      <c r="A68" s="338"/>
      <c r="B68" s="340"/>
      <c r="C68" s="340"/>
      <c r="D68" s="341"/>
      <c r="E68" s="338"/>
      <c r="F68" s="343"/>
      <c r="G68" s="344"/>
      <c r="H68" s="338"/>
      <c r="I68" s="338"/>
      <c r="J68" s="338"/>
      <c r="K68" s="338"/>
      <c r="L68" s="338"/>
      <c r="M68" s="338"/>
      <c r="N68" s="338"/>
      <c r="O68" s="338"/>
      <c r="P68" s="338"/>
      <c r="Q68" s="338"/>
      <c r="R68" s="338"/>
      <c r="S68" s="338"/>
      <c r="T68" s="338"/>
      <c r="U68" s="338"/>
      <c r="V68" s="338"/>
      <c r="W68" s="338"/>
      <c r="X68" s="338"/>
      <c r="Y68" s="338"/>
      <c r="Z68" s="338"/>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304">
        <v>54</v>
      </c>
      <c r="B76" s="339" t="s">
        <v>136</v>
      </c>
      <c r="C76" s="339" t="s">
        <v>137</v>
      </c>
      <c r="D76" s="304" t="s">
        <v>138</v>
      </c>
      <c r="E76" s="339" t="s">
        <v>103</v>
      </c>
      <c r="F76" s="305" t="s">
        <v>174</v>
      </c>
      <c r="G76" s="304" t="s">
        <v>166</v>
      </c>
      <c r="H76" s="304" t="s">
        <v>145</v>
      </c>
      <c r="I76" s="304" t="s">
        <v>408</v>
      </c>
      <c r="J76" s="305" t="s">
        <v>31</v>
      </c>
      <c r="K76" s="305" t="s">
        <v>55</v>
      </c>
      <c r="L76" s="306" t="s">
        <v>409</v>
      </c>
      <c r="M76" s="304" t="s">
        <v>141</v>
      </c>
      <c r="N76" s="304" t="s">
        <v>146</v>
      </c>
      <c r="O76" s="369" t="str">
        <f>"02.2023"</f>
        <v>02.2023</v>
      </c>
      <c r="P76" s="298" t="s">
        <v>56</v>
      </c>
      <c r="Q76" s="304" t="s">
        <v>76</v>
      </c>
      <c r="R76" s="312" t="s">
        <v>32</v>
      </c>
      <c r="S76" s="304" t="s">
        <v>76</v>
      </c>
      <c r="T76" s="304">
        <v>0</v>
      </c>
      <c r="U76" s="304" t="s">
        <v>33</v>
      </c>
      <c r="V76" s="312" t="s">
        <v>79</v>
      </c>
      <c r="W76" s="354"/>
      <c r="X76" s="354"/>
      <c r="Y76" s="354"/>
      <c r="Z76" s="354"/>
    </row>
    <row r="77" spans="1:26" x14ac:dyDescent="0.2">
      <c r="A77" s="338"/>
      <c r="B77" s="340"/>
      <c r="C77" s="340"/>
      <c r="D77" s="341"/>
      <c r="E77" s="338"/>
      <c r="F77" s="338"/>
      <c r="G77" s="344"/>
      <c r="H77" s="338"/>
      <c r="I77" s="338"/>
      <c r="J77" s="338"/>
      <c r="K77" s="338"/>
      <c r="L77" s="307"/>
      <c r="M77" s="338"/>
      <c r="N77" s="338"/>
      <c r="O77" s="338"/>
      <c r="P77" s="325"/>
      <c r="Q77" s="338"/>
      <c r="R77" s="338"/>
      <c r="S77" s="338"/>
      <c r="T77" s="338"/>
      <c r="U77" s="338"/>
      <c r="V77" s="338"/>
      <c r="W77" s="338"/>
      <c r="X77" s="338"/>
      <c r="Y77" s="338"/>
      <c r="Z77" s="338"/>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98">
        <v>59</v>
      </c>
      <c r="B82" s="77" t="s">
        <v>241</v>
      </c>
      <c r="C82" s="77" t="s">
        <v>237</v>
      </c>
      <c r="D82" s="304" t="s">
        <v>132</v>
      </c>
      <c r="E82" s="304" t="s">
        <v>111</v>
      </c>
      <c r="F82" s="305" t="s">
        <v>92</v>
      </c>
      <c r="G82" s="77" t="s">
        <v>238</v>
      </c>
      <c r="H82" s="77" t="s">
        <v>239</v>
      </c>
      <c r="I82" s="77" t="s">
        <v>240</v>
      </c>
      <c r="J82" s="305" t="s">
        <v>31</v>
      </c>
      <c r="K82" s="305" t="s">
        <v>55</v>
      </c>
      <c r="L82" s="315" t="s">
        <v>371</v>
      </c>
      <c r="M82" s="304" t="s">
        <v>141</v>
      </c>
      <c r="N82" s="304" t="str">
        <f>"08.2022"</f>
        <v>08.2022</v>
      </c>
      <c r="O82" s="304">
        <v>9.2022999999999993</v>
      </c>
      <c r="P82" s="304" t="s">
        <v>118</v>
      </c>
      <c r="Q82" s="304" t="s">
        <v>59</v>
      </c>
      <c r="R82" s="312" t="s">
        <v>32</v>
      </c>
      <c r="S82" s="304" t="s">
        <v>76</v>
      </c>
      <c r="T82" s="304" t="s">
        <v>59</v>
      </c>
      <c r="U82" s="304">
        <v>0</v>
      </c>
      <c r="V82" s="312" t="s">
        <v>79</v>
      </c>
      <c r="W82" s="304"/>
      <c r="X82" s="304"/>
      <c r="Y82" s="304"/>
      <c r="Z82" s="304"/>
    </row>
    <row r="83" spans="1:26" s="16" customFormat="1" ht="330.75" customHeight="1" x14ac:dyDescent="0.2">
      <c r="A83" s="299"/>
      <c r="B83" s="78" t="s">
        <v>241</v>
      </c>
      <c r="C83" s="78" t="s">
        <v>237</v>
      </c>
      <c r="D83" s="327"/>
      <c r="E83" s="327"/>
      <c r="F83" s="327"/>
      <c r="G83" s="78" t="s">
        <v>238</v>
      </c>
      <c r="H83" s="78" t="s">
        <v>239</v>
      </c>
      <c r="I83" s="78" t="s">
        <v>240</v>
      </c>
      <c r="J83" s="327"/>
      <c r="K83" s="327"/>
      <c r="L83" s="315"/>
      <c r="M83" s="327"/>
      <c r="N83" s="327"/>
      <c r="O83" s="327"/>
      <c r="P83" s="327"/>
      <c r="Q83" s="327"/>
      <c r="R83" s="327"/>
      <c r="S83" s="327"/>
      <c r="T83" s="327"/>
      <c r="U83" s="327"/>
      <c r="V83" s="327"/>
      <c r="W83" s="327"/>
      <c r="X83" s="327"/>
      <c r="Y83" s="327"/>
      <c r="Z83" s="327"/>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330">
        <v>72</v>
      </c>
      <c r="B96" s="330" t="s">
        <v>136</v>
      </c>
      <c r="C96" s="330" t="s">
        <v>137</v>
      </c>
      <c r="D96" s="330" t="s">
        <v>138</v>
      </c>
      <c r="E96" s="332" t="s">
        <v>103</v>
      </c>
      <c r="F96" s="308" t="s">
        <v>92</v>
      </c>
      <c r="G96" s="328" t="s">
        <v>166</v>
      </c>
      <c r="H96" s="330" t="s">
        <v>145</v>
      </c>
      <c r="I96" s="332" t="s">
        <v>143</v>
      </c>
      <c r="J96" s="308" t="s">
        <v>31</v>
      </c>
      <c r="K96" s="328" t="s">
        <v>55</v>
      </c>
      <c r="L96" s="357" t="s">
        <v>340</v>
      </c>
      <c r="M96" s="330" t="s">
        <v>141</v>
      </c>
      <c r="N96" s="330" t="s">
        <v>146</v>
      </c>
      <c r="O96" s="330" t="s">
        <v>155</v>
      </c>
      <c r="P96" s="330" t="s">
        <v>117</v>
      </c>
      <c r="Q96" s="330" t="s">
        <v>59</v>
      </c>
      <c r="R96" s="334" t="s">
        <v>32</v>
      </c>
      <c r="S96" s="336" t="s">
        <v>76</v>
      </c>
      <c r="T96" s="334" t="s">
        <v>76</v>
      </c>
      <c r="U96" s="300" t="s">
        <v>33</v>
      </c>
      <c r="V96" s="300" t="s">
        <v>79</v>
      </c>
      <c r="W96" s="308"/>
      <c r="X96" s="308"/>
      <c r="Y96" s="308"/>
      <c r="Z96" s="308"/>
    </row>
    <row r="97" spans="1:26" s="11" customFormat="1" ht="314.25" customHeight="1" x14ac:dyDescent="0.2">
      <c r="A97" s="331"/>
      <c r="B97" s="331"/>
      <c r="C97" s="331"/>
      <c r="D97" s="331"/>
      <c r="E97" s="333"/>
      <c r="F97" s="309"/>
      <c r="G97" s="329"/>
      <c r="H97" s="331"/>
      <c r="I97" s="333"/>
      <c r="J97" s="309"/>
      <c r="K97" s="329"/>
      <c r="L97" s="358"/>
      <c r="M97" s="331"/>
      <c r="N97" s="331"/>
      <c r="O97" s="331"/>
      <c r="P97" s="331"/>
      <c r="Q97" s="331"/>
      <c r="R97" s="335"/>
      <c r="S97" s="337"/>
      <c r="T97" s="335"/>
      <c r="U97" s="301"/>
      <c r="V97" s="301"/>
      <c r="W97" s="309"/>
      <c r="X97" s="309"/>
      <c r="Y97" s="309"/>
      <c r="Z97" s="309"/>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321"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22"/>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98">
        <v>152</v>
      </c>
      <c r="B178" s="77" t="s">
        <v>677</v>
      </c>
      <c r="C178" s="77" t="s">
        <v>676</v>
      </c>
      <c r="D178" s="298" t="s">
        <v>132</v>
      </c>
      <c r="E178" s="298" t="s">
        <v>674</v>
      </c>
      <c r="F178" s="308" t="s">
        <v>92</v>
      </c>
      <c r="G178" s="298">
        <v>796</v>
      </c>
      <c r="H178" s="298" t="s">
        <v>417</v>
      </c>
      <c r="I178" s="77" t="s">
        <v>675</v>
      </c>
      <c r="J178" s="308" t="s">
        <v>31</v>
      </c>
      <c r="K178" s="308" t="s">
        <v>55</v>
      </c>
      <c r="L178" s="306">
        <v>4115872.32</v>
      </c>
      <c r="M178" s="298" t="s">
        <v>141</v>
      </c>
      <c r="N178" s="326" t="str">
        <f t="shared" si="13"/>
        <v>03.2023</v>
      </c>
      <c r="O178" s="298" t="str">
        <f>"10.2023"</f>
        <v>10.2023</v>
      </c>
      <c r="P178" s="298" t="s">
        <v>62</v>
      </c>
      <c r="Q178" s="298" t="s">
        <v>59</v>
      </c>
      <c r="R178" s="298" t="s">
        <v>32</v>
      </c>
      <c r="S178" s="298" t="s">
        <v>76</v>
      </c>
      <c r="T178" s="298">
        <v>0</v>
      </c>
      <c r="U178" s="298">
        <v>0</v>
      </c>
      <c r="V178" s="300" t="s">
        <v>79</v>
      </c>
      <c r="W178" s="323"/>
      <c r="X178" s="323"/>
      <c r="Y178" s="323"/>
      <c r="Z178" s="323"/>
    </row>
    <row r="179" spans="1:26" ht="228" customHeight="1" x14ac:dyDescent="0.2">
      <c r="A179" s="325"/>
      <c r="B179" s="78" t="s">
        <v>678</v>
      </c>
      <c r="C179" s="78" t="s">
        <v>679</v>
      </c>
      <c r="D179" s="325"/>
      <c r="E179" s="325"/>
      <c r="F179" s="325"/>
      <c r="G179" s="325"/>
      <c r="H179" s="325"/>
      <c r="I179" s="78" t="s">
        <v>680</v>
      </c>
      <c r="J179" s="325"/>
      <c r="K179" s="325"/>
      <c r="L179" s="325"/>
      <c r="M179" s="325"/>
      <c r="N179" s="325"/>
      <c r="O179" s="325"/>
      <c r="P179" s="325"/>
      <c r="Q179" s="325"/>
      <c r="R179" s="325"/>
      <c r="S179" s="325"/>
      <c r="T179" s="325"/>
      <c r="U179" s="325"/>
      <c r="V179" s="325"/>
      <c r="W179" s="324"/>
      <c r="X179" s="324"/>
      <c r="Y179" s="324"/>
      <c r="Z179" s="324"/>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98">
        <v>219</v>
      </c>
      <c r="B246" s="316" t="s">
        <v>896</v>
      </c>
      <c r="C246" s="316" t="s">
        <v>897</v>
      </c>
      <c r="D246" s="316" t="s">
        <v>132</v>
      </c>
      <c r="E246" s="318" t="s">
        <v>902</v>
      </c>
      <c r="F246" s="320" t="s">
        <v>92</v>
      </c>
      <c r="G246" s="75" t="s">
        <v>903</v>
      </c>
      <c r="H246" s="77" t="s">
        <v>905</v>
      </c>
      <c r="I246" s="77" t="s">
        <v>907</v>
      </c>
      <c r="J246" s="310" t="s">
        <v>31</v>
      </c>
      <c r="K246" s="308" t="s">
        <v>55</v>
      </c>
      <c r="L246" s="306">
        <v>695754.83</v>
      </c>
      <c r="M246" s="298" t="s">
        <v>141</v>
      </c>
      <c r="N246" s="298" t="str">
        <f>"06.2023"</f>
        <v>06.2023</v>
      </c>
      <c r="O246" s="298" t="str">
        <f>"12.2023"</f>
        <v>12.2023</v>
      </c>
      <c r="P246" s="298" t="s">
        <v>147</v>
      </c>
      <c r="Q246" s="298" t="s">
        <v>59</v>
      </c>
      <c r="R246" s="300" t="s">
        <v>32</v>
      </c>
      <c r="S246" s="298" t="s">
        <v>59</v>
      </c>
      <c r="T246" s="298">
        <v>0</v>
      </c>
      <c r="U246" s="298">
        <v>0</v>
      </c>
      <c r="V246" s="300" t="s">
        <v>79</v>
      </c>
      <c r="W246" s="302"/>
      <c r="X246" s="302"/>
      <c r="Y246" s="302"/>
      <c r="Z246" s="302"/>
    </row>
    <row r="247" spans="1:26" s="16" customFormat="1" ht="249" customHeight="1" x14ac:dyDescent="0.2">
      <c r="A247" s="299"/>
      <c r="B247" s="317"/>
      <c r="C247" s="317"/>
      <c r="D247" s="317"/>
      <c r="E247" s="319"/>
      <c r="F247" s="309"/>
      <c r="G247" s="76" t="s">
        <v>904</v>
      </c>
      <c r="H247" s="78" t="s">
        <v>906</v>
      </c>
      <c r="I247" s="78" t="s">
        <v>908</v>
      </c>
      <c r="J247" s="309"/>
      <c r="K247" s="309"/>
      <c r="L247" s="307"/>
      <c r="M247" s="299"/>
      <c r="N247" s="299"/>
      <c r="O247" s="299"/>
      <c r="P247" s="299"/>
      <c r="Q247" s="299"/>
      <c r="R247" s="301"/>
      <c r="S247" s="299"/>
      <c r="T247" s="299"/>
      <c r="U247" s="299"/>
      <c r="V247" s="301"/>
      <c r="W247" s="303"/>
      <c r="X247" s="303"/>
      <c r="Y247" s="303"/>
      <c r="Z247" s="303"/>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313">
        <v>234</v>
      </c>
      <c r="B262" s="100" t="s">
        <v>241</v>
      </c>
      <c r="C262" s="110" t="s">
        <v>237</v>
      </c>
      <c r="D262" s="304" t="s">
        <v>132</v>
      </c>
      <c r="E262" s="304" t="s">
        <v>111</v>
      </c>
      <c r="F262" s="305" t="s">
        <v>92</v>
      </c>
      <c r="G262" s="100" t="s">
        <v>238</v>
      </c>
      <c r="H262" s="100" t="s">
        <v>239</v>
      </c>
      <c r="I262" s="100" t="s">
        <v>240</v>
      </c>
      <c r="J262" s="305" t="s">
        <v>31</v>
      </c>
      <c r="K262" s="305" t="s">
        <v>55</v>
      </c>
      <c r="L262" s="315" t="s">
        <v>951</v>
      </c>
      <c r="M262" s="304" t="s">
        <v>141</v>
      </c>
      <c r="N262" s="304" t="str">
        <f>"07.2023"</f>
        <v>07.2023</v>
      </c>
      <c r="O262" s="304" t="str">
        <f>"07.2024"</f>
        <v>07.2024</v>
      </c>
      <c r="P262" s="304" t="s">
        <v>62</v>
      </c>
      <c r="Q262" s="304" t="s">
        <v>59</v>
      </c>
      <c r="R262" s="304" t="s">
        <v>32</v>
      </c>
      <c r="S262" s="304" t="s">
        <v>76</v>
      </c>
      <c r="T262" s="312" t="s">
        <v>59</v>
      </c>
      <c r="U262" s="312" t="s">
        <v>33</v>
      </c>
      <c r="V262" s="312" t="s">
        <v>79</v>
      </c>
      <c r="W262" s="311"/>
      <c r="X262" s="311"/>
      <c r="Y262" s="311"/>
      <c r="Z262" s="311"/>
    </row>
    <row r="263" spans="1:26" ht="371.25" x14ac:dyDescent="0.2">
      <c r="A263" s="314"/>
      <c r="B263" s="101" t="s">
        <v>946</v>
      </c>
      <c r="C263" s="101" t="s">
        <v>947</v>
      </c>
      <c r="D263" s="304"/>
      <c r="E263" s="304"/>
      <c r="F263" s="305"/>
      <c r="G263" s="101" t="s">
        <v>949</v>
      </c>
      <c r="H263" s="101" t="s">
        <v>948</v>
      </c>
      <c r="I263" s="101" t="s">
        <v>950</v>
      </c>
      <c r="J263" s="305"/>
      <c r="K263" s="305"/>
      <c r="L263" s="315"/>
      <c r="M263" s="304"/>
      <c r="N263" s="304"/>
      <c r="O263" s="304"/>
      <c r="P263" s="304"/>
      <c r="Q263" s="304"/>
      <c r="R263" s="304"/>
      <c r="S263" s="304"/>
      <c r="T263" s="312"/>
      <c r="U263" s="312"/>
      <c r="V263" s="312"/>
      <c r="W263" s="311"/>
      <c r="X263" s="311"/>
      <c r="Y263" s="311"/>
      <c r="Z263" s="311"/>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 t="shared" ref="N385:N390" si="40">"12.2023"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 t="shared" si="40"/>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1434</v>
      </c>
      <c r="J387" s="251" t="s">
        <v>31</v>
      </c>
      <c r="K387" s="251" t="s">
        <v>55</v>
      </c>
      <c r="L387" s="252" t="s">
        <v>1435</v>
      </c>
      <c r="M387" s="20" t="s">
        <v>141</v>
      </c>
      <c r="N387" s="249" t="str">
        <f t="shared" si="40"/>
        <v>12.2023</v>
      </c>
      <c r="O387" s="27" t="str">
        <f>"01.2025"</f>
        <v>01.2025</v>
      </c>
      <c r="P387" s="20" t="s">
        <v>248</v>
      </c>
      <c r="Q387" s="249" t="s">
        <v>59</v>
      </c>
      <c r="R387" s="250" t="s">
        <v>32</v>
      </c>
      <c r="S387" s="249" t="s">
        <v>59</v>
      </c>
      <c r="T387" s="249">
        <v>0</v>
      </c>
      <c r="U387" s="250" t="s">
        <v>33</v>
      </c>
      <c r="V387" s="254" t="s">
        <v>79</v>
      </c>
      <c r="W387" s="10"/>
      <c r="X387" s="10"/>
      <c r="Y387" s="10"/>
      <c r="Z387" s="10"/>
    </row>
    <row r="388" spans="1:26" ht="74.25" customHeight="1" x14ac:dyDescent="0.2">
      <c r="A388" s="253">
        <v>359</v>
      </c>
      <c r="B388" s="253" t="s">
        <v>1436</v>
      </c>
      <c r="C388" s="253" t="s">
        <v>803</v>
      </c>
      <c r="D388" s="253" t="s">
        <v>133</v>
      </c>
      <c r="E388" s="253" t="s">
        <v>1437</v>
      </c>
      <c r="F388" s="255" t="s">
        <v>92</v>
      </c>
      <c r="G388" s="253" t="s">
        <v>583</v>
      </c>
      <c r="H388" s="8" t="s">
        <v>584</v>
      </c>
      <c r="I388" s="253" t="s">
        <v>1438</v>
      </c>
      <c r="J388" s="255" t="s">
        <v>31</v>
      </c>
      <c r="K388" s="255" t="s">
        <v>55</v>
      </c>
      <c r="L388" s="256" t="s">
        <v>1439</v>
      </c>
      <c r="M388" s="253" t="s">
        <v>141</v>
      </c>
      <c r="N388" s="253" t="str">
        <f t="shared" si="40"/>
        <v>12.2023</v>
      </c>
      <c r="O388" s="253" t="str">
        <f>"10.2024"</f>
        <v>10.2024</v>
      </c>
      <c r="P388" s="253" t="s">
        <v>117</v>
      </c>
      <c r="Q388" s="253" t="s">
        <v>59</v>
      </c>
      <c r="R388" s="253" t="s">
        <v>32</v>
      </c>
      <c r="S388" s="253" t="s">
        <v>76</v>
      </c>
      <c r="T388" s="253">
        <v>0</v>
      </c>
      <c r="U388" s="254" t="s">
        <v>33</v>
      </c>
      <c r="V388" s="258" t="s">
        <v>79</v>
      </c>
      <c r="W388" s="15"/>
      <c r="X388" s="15"/>
      <c r="Y388" s="15"/>
      <c r="Z388" s="15"/>
    </row>
    <row r="389" spans="1:26" ht="78.75" x14ac:dyDescent="0.2">
      <c r="A389" s="253">
        <v>360</v>
      </c>
      <c r="B389" s="253" t="s">
        <v>235</v>
      </c>
      <c r="C389" s="253" t="s">
        <v>236</v>
      </c>
      <c r="D389" s="253" t="s">
        <v>131</v>
      </c>
      <c r="E389" s="253" t="s">
        <v>74</v>
      </c>
      <c r="F389" s="255" t="s">
        <v>92</v>
      </c>
      <c r="G389" s="253" t="s">
        <v>1440</v>
      </c>
      <c r="H389" s="253" t="s">
        <v>1441</v>
      </c>
      <c r="I389" s="253" t="s">
        <v>1442</v>
      </c>
      <c r="J389" s="255" t="s">
        <v>31</v>
      </c>
      <c r="K389" s="255" t="s">
        <v>55</v>
      </c>
      <c r="L389" s="256" t="s">
        <v>1443</v>
      </c>
      <c r="M389" s="253" t="s">
        <v>141</v>
      </c>
      <c r="N389" s="253" t="str">
        <f t="shared" si="40"/>
        <v>12.2023</v>
      </c>
      <c r="O389" s="253" t="str">
        <f>"12.2024"</f>
        <v>12.2024</v>
      </c>
      <c r="P389" s="253" t="s">
        <v>147</v>
      </c>
      <c r="Q389" s="253" t="s">
        <v>59</v>
      </c>
      <c r="R389" s="253" t="s">
        <v>32</v>
      </c>
      <c r="S389" s="253" t="s">
        <v>59</v>
      </c>
      <c r="T389" s="254" t="s">
        <v>33</v>
      </c>
      <c r="U389" s="254" t="s">
        <v>33</v>
      </c>
      <c r="V389" s="258" t="s">
        <v>79</v>
      </c>
      <c r="W389" s="15"/>
      <c r="X389" s="15"/>
      <c r="Y389" s="15"/>
      <c r="Z389" s="15"/>
    </row>
    <row r="390" spans="1:26" ht="67.5" x14ac:dyDescent="0.2">
      <c r="A390" s="257">
        <v>361</v>
      </c>
      <c r="B390" s="24" t="str">
        <f>"17.12"</f>
        <v>17.12</v>
      </c>
      <c r="C390" s="257" t="s">
        <v>628</v>
      </c>
      <c r="D390" s="257" t="s">
        <v>131</v>
      </c>
      <c r="E390" s="257" t="s">
        <v>629</v>
      </c>
      <c r="F390" s="259" t="s">
        <v>92</v>
      </c>
      <c r="G390" s="257">
        <v>778</v>
      </c>
      <c r="H390" s="257" t="s">
        <v>630</v>
      </c>
      <c r="I390" s="257">
        <v>3000</v>
      </c>
      <c r="J390" s="259" t="s">
        <v>31</v>
      </c>
      <c r="K390" s="259" t="s">
        <v>55</v>
      </c>
      <c r="L390" s="260" t="s">
        <v>1444</v>
      </c>
      <c r="M390" s="257" t="s">
        <v>141</v>
      </c>
      <c r="N390" s="261" t="str">
        <f t="shared" si="40"/>
        <v>12.2023</v>
      </c>
      <c r="O390" s="261" t="str">
        <f>"12.2024"</f>
        <v>12.2024</v>
      </c>
      <c r="P390" s="257" t="s">
        <v>147</v>
      </c>
      <c r="Q390" s="257" t="s">
        <v>59</v>
      </c>
      <c r="R390" s="257" t="s">
        <v>32</v>
      </c>
      <c r="S390" s="257" t="s">
        <v>59</v>
      </c>
      <c r="T390" s="257">
        <v>0</v>
      </c>
      <c r="U390" s="258" t="s">
        <v>33</v>
      </c>
      <c r="V390" s="263" t="s">
        <v>79</v>
      </c>
      <c r="W390" s="257"/>
      <c r="X390" s="10"/>
      <c r="Y390" s="257"/>
      <c r="Z390" s="257"/>
    </row>
    <row r="391" spans="1:26" ht="366" customHeight="1" x14ac:dyDescent="0.2">
      <c r="A391" s="262">
        <v>362</v>
      </c>
      <c r="B391" s="262" t="s">
        <v>722</v>
      </c>
      <c r="C391" s="266" t="s">
        <v>1446</v>
      </c>
      <c r="D391" s="262" t="s">
        <v>134</v>
      </c>
      <c r="E391" s="262" t="s">
        <v>121</v>
      </c>
      <c r="F391" s="264" t="s">
        <v>92</v>
      </c>
      <c r="G391" s="43" t="s">
        <v>312</v>
      </c>
      <c r="H391" s="262" t="s">
        <v>312</v>
      </c>
      <c r="I391" s="262" t="s">
        <v>724</v>
      </c>
      <c r="J391" s="264" t="s">
        <v>31</v>
      </c>
      <c r="K391" s="264" t="s">
        <v>55</v>
      </c>
      <c r="L391" s="265" t="s">
        <v>1445</v>
      </c>
      <c r="M391" s="262" t="s">
        <v>141</v>
      </c>
      <c r="N391" s="262" t="str">
        <f t="shared" ref="N391:N406" si="41">"12.2023"</f>
        <v>12.2023</v>
      </c>
      <c r="O391" s="262" t="str">
        <f>"02.2024"</f>
        <v>02.2024</v>
      </c>
      <c r="P391" s="262" t="s">
        <v>1183</v>
      </c>
      <c r="Q391" s="262" t="s">
        <v>76</v>
      </c>
      <c r="R391" s="262" t="s">
        <v>32</v>
      </c>
      <c r="S391" s="8" t="s">
        <v>76</v>
      </c>
      <c r="T391" s="263" t="s">
        <v>33</v>
      </c>
      <c r="U391" s="263" t="s">
        <v>33</v>
      </c>
      <c r="V391" s="263" t="s">
        <v>79</v>
      </c>
      <c r="W391" s="15"/>
      <c r="X391" s="15"/>
      <c r="Y391" s="15"/>
      <c r="Z391" s="15"/>
    </row>
    <row r="392" spans="1:26" ht="378.75" customHeight="1" x14ac:dyDescent="0.2">
      <c r="A392" s="267">
        <v>363</v>
      </c>
      <c r="B392" s="271" t="s">
        <v>1449</v>
      </c>
      <c r="C392" s="271" t="s">
        <v>1447</v>
      </c>
      <c r="D392" s="267" t="s">
        <v>132</v>
      </c>
      <c r="E392" s="271" t="s">
        <v>173</v>
      </c>
      <c r="F392" s="269" t="s">
        <v>174</v>
      </c>
      <c r="G392" s="267" t="s">
        <v>312</v>
      </c>
      <c r="H392" s="267" t="s">
        <v>312</v>
      </c>
      <c r="I392" s="267" t="s">
        <v>1450</v>
      </c>
      <c r="J392" s="269" t="s">
        <v>31</v>
      </c>
      <c r="K392" s="269" t="s">
        <v>55</v>
      </c>
      <c r="L392" s="270" t="s">
        <v>1448</v>
      </c>
      <c r="M392" s="267" t="s">
        <v>141</v>
      </c>
      <c r="N392" s="267" t="str">
        <f t="shared" si="41"/>
        <v>12.2023</v>
      </c>
      <c r="O392" s="267" t="str">
        <f>"01.2025"</f>
        <v>01.2025</v>
      </c>
      <c r="P392" s="267" t="s">
        <v>56</v>
      </c>
      <c r="Q392" s="267" t="s">
        <v>76</v>
      </c>
      <c r="R392" s="268" t="s">
        <v>32</v>
      </c>
      <c r="S392" s="267" t="s">
        <v>76</v>
      </c>
      <c r="T392" s="267">
        <v>0</v>
      </c>
      <c r="U392" s="267">
        <v>0</v>
      </c>
      <c r="V392" s="268" t="s">
        <v>79</v>
      </c>
      <c r="W392" s="15"/>
      <c r="X392" s="15"/>
      <c r="Y392" s="15"/>
      <c r="Z392" s="15"/>
    </row>
    <row r="393" spans="1:26" s="16" customFormat="1" ht="122.25" customHeight="1" x14ac:dyDescent="0.2">
      <c r="A393" s="272">
        <v>364</v>
      </c>
      <c r="B393" s="33" t="s">
        <v>91</v>
      </c>
      <c r="C393" s="33" t="s">
        <v>90</v>
      </c>
      <c r="D393" s="272" t="s">
        <v>132</v>
      </c>
      <c r="E393" s="276" t="s">
        <v>1451</v>
      </c>
      <c r="F393" s="274" t="s">
        <v>92</v>
      </c>
      <c r="G393" s="272">
        <v>356</v>
      </c>
      <c r="H393" s="272" t="s">
        <v>95</v>
      </c>
      <c r="I393" s="272">
        <v>375</v>
      </c>
      <c r="J393" s="274" t="s">
        <v>31</v>
      </c>
      <c r="K393" s="274" t="s">
        <v>55</v>
      </c>
      <c r="L393" s="275" t="s">
        <v>1469</v>
      </c>
      <c r="M393" s="272" t="s">
        <v>141</v>
      </c>
      <c r="N393" s="272" t="str">
        <f t="shared" si="41"/>
        <v>12.2023</v>
      </c>
      <c r="O393" s="272" t="str">
        <f>"01.2025"</f>
        <v>01.2025</v>
      </c>
      <c r="P393" s="272" t="s">
        <v>147</v>
      </c>
      <c r="Q393" s="272" t="s">
        <v>59</v>
      </c>
      <c r="R393" s="273" t="s">
        <v>32</v>
      </c>
      <c r="S393" s="272" t="s">
        <v>59</v>
      </c>
      <c r="T393" s="272">
        <v>0</v>
      </c>
      <c r="U393" s="272">
        <v>0</v>
      </c>
      <c r="V393" s="273" t="s">
        <v>79</v>
      </c>
      <c r="W393" s="15"/>
      <c r="X393" s="15"/>
      <c r="Y393" s="15"/>
      <c r="Z393" s="15"/>
    </row>
    <row r="394" spans="1:26" ht="67.5" x14ac:dyDescent="0.2">
      <c r="A394" s="8">
        <v>365</v>
      </c>
      <c r="B394" s="276" t="s">
        <v>462</v>
      </c>
      <c r="C394" s="276" t="s">
        <v>461</v>
      </c>
      <c r="D394" s="8" t="s">
        <v>131</v>
      </c>
      <c r="E394" s="276" t="s">
        <v>460</v>
      </c>
      <c r="F394" s="274" t="s">
        <v>92</v>
      </c>
      <c r="G394" s="272">
        <v>112</v>
      </c>
      <c r="H394" s="272" t="s">
        <v>191</v>
      </c>
      <c r="I394" s="272">
        <v>12800</v>
      </c>
      <c r="J394" s="274" t="s">
        <v>31</v>
      </c>
      <c r="K394" s="274" t="s">
        <v>55</v>
      </c>
      <c r="L394" s="275" t="s">
        <v>1452</v>
      </c>
      <c r="M394" s="272" t="s">
        <v>141</v>
      </c>
      <c r="N394" s="50" t="str">
        <f t="shared" si="41"/>
        <v>12.2023</v>
      </c>
      <c r="O394" s="8" t="str">
        <f>"12.2024"</f>
        <v>12.2024</v>
      </c>
      <c r="P394" s="272" t="s">
        <v>147</v>
      </c>
      <c r="Q394" s="8" t="s">
        <v>59</v>
      </c>
      <c r="R394" s="273" t="s">
        <v>32</v>
      </c>
      <c r="S394" s="8" t="s">
        <v>59</v>
      </c>
      <c r="T394" s="273" t="s">
        <v>33</v>
      </c>
      <c r="U394" s="273" t="s">
        <v>33</v>
      </c>
      <c r="V394" s="273" t="s">
        <v>79</v>
      </c>
      <c r="W394" s="10"/>
      <c r="X394" s="274"/>
      <c r="Y394" s="10"/>
      <c r="Z394" s="10"/>
    </row>
    <row r="395" spans="1:26" ht="67.5" x14ac:dyDescent="0.2">
      <c r="A395" s="8">
        <v>366</v>
      </c>
      <c r="B395" s="276" t="s">
        <v>1453</v>
      </c>
      <c r="C395" s="276" t="s">
        <v>1454</v>
      </c>
      <c r="D395" s="8" t="s">
        <v>131</v>
      </c>
      <c r="E395" s="276" t="s">
        <v>1455</v>
      </c>
      <c r="F395" s="274" t="s">
        <v>92</v>
      </c>
      <c r="G395" s="272">
        <v>796</v>
      </c>
      <c r="H395" s="272" t="s">
        <v>417</v>
      </c>
      <c r="I395" s="272">
        <v>2</v>
      </c>
      <c r="J395" s="274" t="s">
        <v>31</v>
      </c>
      <c r="K395" s="274" t="s">
        <v>55</v>
      </c>
      <c r="L395" s="275" t="s">
        <v>1456</v>
      </c>
      <c r="M395" s="272" t="s">
        <v>141</v>
      </c>
      <c r="N395" s="50" t="str">
        <f t="shared" si="41"/>
        <v>12.2023</v>
      </c>
      <c r="O395" s="8" t="str">
        <f>"05.2024"</f>
        <v>05.2024</v>
      </c>
      <c r="P395" s="272" t="s">
        <v>147</v>
      </c>
      <c r="Q395" s="8" t="s">
        <v>59</v>
      </c>
      <c r="R395" s="273" t="s">
        <v>32</v>
      </c>
      <c r="S395" s="8" t="s">
        <v>59</v>
      </c>
      <c r="T395" s="273" t="s">
        <v>33</v>
      </c>
      <c r="U395" s="273" t="s">
        <v>33</v>
      </c>
      <c r="V395" s="273" t="s">
        <v>79</v>
      </c>
      <c r="W395" s="10"/>
      <c r="X395" s="274"/>
      <c r="Y395" s="10"/>
      <c r="Z395" s="10"/>
    </row>
    <row r="396" spans="1:26" ht="123.75" customHeight="1" x14ac:dyDescent="0.2">
      <c r="A396" s="8">
        <v>367</v>
      </c>
      <c r="B396" s="272" t="s">
        <v>1457</v>
      </c>
      <c r="C396" s="272" t="s">
        <v>1458</v>
      </c>
      <c r="D396" s="272" t="s">
        <v>131</v>
      </c>
      <c r="E396" s="272" t="s">
        <v>1459</v>
      </c>
      <c r="F396" s="274" t="s">
        <v>92</v>
      </c>
      <c r="G396" s="273" t="s">
        <v>1460</v>
      </c>
      <c r="H396" s="272" t="s">
        <v>1461</v>
      </c>
      <c r="I396" s="272" t="s">
        <v>1462</v>
      </c>
      <c r="J396" s="274" t="s">
        <v>31</v>
      </c>
      <c r="K396" s="274" t="s">
        <v>55</v>
      </c>
      <c r="L396" s="275" t="s">
        <v>1463</v>
      </c>
      <c r="M396" s="272" t="s">
        <v>141</v>
      </c>
      <c r="N396" s="272" t="str">
        <f t="shared" si="41"/>
        <v>12.2023</v>
      </c>
      <c r="O396" s="272" t="str">
        <f>"03.2024"</f>
        <v>03.2024</v>
      </c>
      <c r="P396" s="272" t="s">
        <v>248</v>
      </c>
      <c r="Q396" s="272" t="s">
        <v>59</v>
      </c>
      <c r="R396" s="272" t="s">
        <v>32</v>
      </c>
      <c r="S396" s="272" t="s">
        <v>59</v>
      </c>
      <c r="T396" s="273" t="s">
        <v>33</v>
      </c>
      <c r="U396" s="273" t="s">
        <v>33</v>
      </c>
      <c r="V396" s="273" t="s">
        <v>79</v>
      </c>
      <c r="W396" s="15"/>
      <c r="X396" s="15"/>
      <c r="Y396" s="15"/>
      <c r="Z396" s="15"/>
    </row>
    <row r="397" spans="1:26" s="16" customFormat="1" ht="56.25" x14ac:dyDescent="0.2">
      <c r="A397" s="8">
        <v>368</v>
      </c>
      <c r="B397" s="13" t="s">
        <v>101</v>
      </c>
      <c r="C397" s="272" t="s">
        <v>494</v>
      </c>
      <c r="D397" s="272" t="s">
        <v>132</v>
      </c>
      <c r="E397" s="272" t="s">
        <v>1464</v>
      </c>
      <c r="F397" s="274" t="s">
        <v>174</v>
      </c>
      <c r="G397" s="274" t="s">
        <v>572</v>
      </c>
      <c r="H397" s="8" t="s">
        <v>663</v>
      </c>
      <c r="I397" s="8" t="s">
        <v>1467</v>
      </c>
      <c r="J397" s="274" t="s">
        <v>31</v>
      </c>
      <c r="K397" s="274" t="s">
        <v>55</v>
      </c>
      <c r="L397" s="275">
        <v>6956.09</v>
      </c>
      <c r="M397" s="18" t="s">
        <v>141</v>
      </c>
      <c r="N397" s="50" t="str">
        <f t="shared" si="41"/>
        <v>12.2023</v>
      </c>
      <c r="O397" s="8" t="str">
        <f>"12.2023"</f>
        <v>12.2023</v>
      </c>
      <c r="P397" s="28" t="s">
        <v>56</v>
      </c>
      <c r="Q397" s="272" t="s">
        <v>76</v>
      </c>
      <c r="R397" s="273" t="s">
        <v>32</v>
      </c>
      <c r="S397" s="272" t="s">
        <v>76</v>
      </c>
      <c r="T397" s="273" t="s">
        <v>59</v>
      </c>
      <c r="U397" s="273" t="s">
        <v>33</v>
      </c>
      <c r="V397" s="273" t="s">
        <v>79</v>
      </c>
      <c r="W397" s="15"/>
      <c r="X397" s="15"/>
      <c r="Y397" s="15"/>
      <c r="Z397" s="15"/>
    </row>
    <row r="398" spans="1:26" ht="67.5" x14ac:dyDescent="0.2">
      <c r="A398" s="272">
        <v>369</v>
      </c>
      <c r="B398" s="272" t="s">
        <v>383</v>
      </c>
      <c r="C398" s="272" t="s">
        <v>194</v>
      </c>
      <c r="D398" s="272" t="s">
        <v>132</v>
      </c>
      <c r="E398" s="272" t="s">
        <v>1465</v>
      </c>
      <c r="F398" s="274" t="s">
        <v>174</v>
      </c>
      <c r="G398" s="273" t="s">
        <v>158</v>
      </c>
      <c r="H398" s="272" t="s">
        <v>53</v>
      </c>
      <c r="I398" s="272">
        <v>30</v>
      </c>
      <c r="J398" s="274" t="s">
        <v>31</v>
      </c>
      <c r="K398" s="274" t="s">
        <v>55</v>
      </c>
      <c r="L398" s="275" t="s">
        <v>1466</v>
      </c>
      <c r="M398" s="272" t="s">
        <v>141</v>
      </c>
      <c r="N398" s="272" t="str">
        <f t="shared" si="41"/>
        <v>12.2023</v>
      </c>
      <c r="O398" s="272" t="str">
        <f>"12.2024"</f>
        <v>12.2024</v>
      </c>
      <c r="P398" s="272" t="s">
        <v>56</v>
      </c>
      <c r="Q398" s="272" t="s">
        <v>76</v>
      </c>
      <c r="R398" s="272" t="s">
        <v>32</v>
      </c>
      <c r="S398" s="272" t="s">
        <v>76</v>
      </c>
      <c r="T398" s="273" t="s">
        <v>33</v>
      </c>
      <c r="U398" s="273" t="s">
        <v>33</v>
      </c>
      <c r="V398" s="273" t="s">
        <v>79</v>
      </c>
      <c r="W398" s="15"/>
      <c r="X398" s="15"/>
      <c r="Y398" s="15"/>
      <c r="Z398" s="15"/>
    </row>
    <row r="399" spans="1:26" s="16" customFormat="1" ht="86.25" customHeight="1" x14ac:dyDescent="0.2">
      <c r="A399" s="8">
        <v>370</v>
      </c>
      <c r="B399" s="276" t="s">
        <v>66</v>
      </c>
      <c r="C399" s="276" t="s">
        <v>67</v>
      </c>
      <c r="D399" s="272" t="s">
        <v>131</v>
      </c>
      <c r="E399" s="8" t="s">
        <v>128</v>
      </c>
      <c r="F399" s="274" t="s">
        <v>156</v>
      </c>
      <c r="G399" s="272" t="s">
        <v>312</v>
      </c>
      <c r="H399" s="8" t="s">
        <v>312</v>
      </c>
      <c r="I399" s="35" t="s">
        <v>218</v>
      </c>
      <c r="J399" s="274" t="s">
        <v>31</v>
      </c>
      <c r="K399" s="274" t="s">
        <v>55</v>
      </c>
      <c r="L399" s="275" t="s">
        <v>1470</v>
      </c>
      <c r="M399" s="272" t="s">
        <v>141</v>
      </c>
      <c r="N399" s="272" t="str">
        <f t="shared" si="41"/>
        <v>12.2023</v>
      </c>
      <c r="O399" s="272" t="str">
        <f>"01.2025"</f>
        <v>01.2025</v>
      </c>
      <c r="P399" s="272" t="s">
        <v>56</v>
      </c>
      <c r="Q399" s="272" t="s">
        <v>76</v>
      </c>
      <c r="R399" s="273" t="s">
        <v>32</v>
      </c>
      <c r="S399" s="272" t="s">
        <v>76</v>
      </c>
      <c r="T399" s="272" t="s">
        <v>59</v>
      </c>
      <c r="U399" s="272">
        <v>0</v>
      </c>
      <c r="V399" s="273" t="s">
        <v>79</v>
      </c>
      <c r="W399" s="15"/>
      <c r="X399" s="15"/>
      <c r="Y399" s="15"/>
      <c r="Z399" s="15"/>
    </row>
    <row r="400" spans="1:26" s="16" customFormat="1" ht="84" customHeight="1" x14ac:dyDescent="0.2">
      <c r="A400" s="272">
        <v>371</v>
      </c>
      <c r="B400" s="276" t="s">
        <v>66</v>
      </c>
      <c r="C400" s="276" t="s">
        <v>67</v>
      </c>
      <c r="D400" s="272" t="s">
        <v>131</v>
      </c>
      <c r="E400" s="8" t="s">
        <v>128</v>
      </c>
      <c r="F400" s="274" t="s">
        <v>156</v>
      </c>
      <c r="G400" s="272" t="s">
        <v>312</v>
      </c>
      <c r="H400" s="8" t="s">
        <v>312</v>
      </c>
      <c r="I400" s="35" t="s">
        <v>218</v>
      </c>
      <c r="J400" s="274" t="s">
        <v>31</v>
      </c>
      <c r="K400" s="274" t="s">
        <v>55</v>
      </c>
      <c r="L400" s="275" t="s">
        <v>1468</v>
      </c>
      <c r="M400" s="272" t="s">
        <v>141</v>
      </c>
      <c r="N400" s="272" t="str">
        <f t="shared" si="41"/>
        <v>12.2023</v>
      </c>
      <c r="O400" s="272" t="str">
        <f>"01.2025"</f>
        <v>01.2025</v>
      </c>
      <c r="P400" s="272" t="s">
        <v>56</v>
      </c>
      <c r="Q400" s="272" t="s">
        <v>76</v>
      </c>
      <c r="R400" s="273" t="s">
        <v>32</v>
      </c>
      <c r="S400" s="272" t="s">
        <v>76</v>
      </c>
      <c r="T400" s="272" t="s">
        <v>59</v>
      </c>
      <c r="U400" s="272">
        <v>0</v>
      </c>
      <c r="V400" s="273" t="s">
        <v>79</v>
      </c>
      <c r="W400" s="15"/>
      <c r="X400" s="15"/>
      <c r="Y400" s="15"/>
      <c r="Z400" s="15"/>
    </row>
    <row r="401" spans="1:26" ht="90.75" customHeight="1" x14ac:dyDescent="0.2">
      <c r="A401" s="277">
        <v>372</v>
      </c>
      <c r="B401" s="277" t="s">
        <v>235</v>
      </c>
      <c r="C401" s="277" t="s">
        <v>236</v>
      </c>
      <c r="D401" s="277" t="s">
        <v>131</v>
      </c>
      <c r="E401" s="277" t="s">
        <v>74</v>
      </c>
      <c r="F401" s="280" t="s">
        <v>92</v>
      </c>
      <c r="G401" s="277" t="s">
        <v>1440</v>
      </c>
      <c r="H401" s="277" t="s">
        <v>1441</v>
      </c>
      <c r="I401" s="277" t="s">
        <v>1442</v>
      </c>
      <c r="J401" s="280" t="s">
        <v>31</v>
      </c>
      <c r="K401" s="280" t="s">
        <v>55</v>
      </c>
      <c r="L401" s="281" t="s">
        <v>1443</v>
      </c>
      <c r="M401" s="277" t="s">
        <v>141</v>
      </c>
      <c r="N401" s="277" t="str">
        <f t="shared" si="41"/>
        <v>12.2023</v>
      </c>
      <c r="O401" s="277" t="str">
        <f>"12.2024"</f>
        <v>12.2024</v>
      </c>
      <c r="P401" s="277" t="s">
        <v>147</v>
      </c>
      <c r="Q401" s="277" t="s">
        <v>59</v>
      </c>
      <c r="R401" s="277" t="s">
        <v>32</v>
      </c>
      <c r="S401" s="277" t="s">
        <v>59</v>
      </c>
      <c r="T401" s="278" t="s">
        <v>33</v>
      </c>
      <c r="U401" s="278" t="s">
        <v>33</v>
      </c>
      <c r="V401" s="285" t="s">
        <v>79</v>
      </c>
      <c r="W401" s="15"/>
      <c r="X401" s="15"/>
      <c r="Y401" s="15"/>
      <c r="Z401" s="15"/>
    </row>
    <row r="402" spans="1:26" ht="82.5" customHeight="1" x14ac:dyDescent="0.2">
      <c r="A402" s="277">
        <v>373</v>
      </c>
      <c r="B402" s="277" t="s">
        <v>1471</v>
      </c>
      <c r="C402" s="277" t="s">
        <v>1472</v>
      </c>
      <c r="D402" s="277" t="s">
        <v>132</v>
      </c>
      <c r="E402" s="277" t="s">
        <v>103</v>
      </c>
      <c r="F402" s="280" t="s">
        <v>174</v>
      </c>
      <c r="G402" s="278" t="s">
        <v>1473</v>
      </c>
      <c r="H402" s="277" t="s">
        <v>1474</v>
      </c>
      <c r="I402" s="277" t="s">
        <v>1475</v>
      </c>
      <c r="J402" s="280" t="s">
        <v>31</v>
      </c>
      <c r="K402" s="280" t="s">
        <v>55</v>
      </c>
      <c r="L402" s="281" t="s">
        <v>1476</v>
      </c>
      <c r="M402" s="277" t="s">
        <v>141</v>
      </c>
      <c r="N402" s="277" t="str">
        <f t="shared" si="41"/>
        <v>12.2023</v>
      </c>
      <c r="O402" s="277" t="str">
        <f>"01.2025"</f>
        <v>01.2025</v>
      </c>
      <c r="P402" s="277" t="s">
        <v>56</v>
      </c>
      <c r="Q402" s="277" t="s">
        <v>76</v>
      </c>
      <c r="R402" s="277" t="s">
        <v>32</v>
      </c>
      <c r="S402" s="277" t="s">
        <v>76</v>
      </c>
      <c r="T402" s="278" t="s">
        <v>33</v>
      </c>
      <c r="U402" s="278" t="s">
        <v>33</v>
      </c>
      <c r="V402" s="285" t="s">
        <v>79</v>
      </c>
      <c r="W402" s="15"/>
      <c r="X402" s="15"/>
      <c r="Y402" s="15"/>
      <c r="Z402" s="15"/>
    </row>
    <row r="403" spans="1:26" ht="375" customHeight="1" x14ac:dyDescent="0.2">
      <c r="A403" s="304">
        <v>374</v>
      </c>
      <c r="B403" s="279" t="s">
        <v>1479</v>
      </c>
      <c r="C403" s="282" t="s">
        <v>1477</v>
      </c>
      <c r="D403" s="304" t="s">
        <v>132</v>
      </c>
      <c r="E403" s="298" t="s">
        <v>197</v>
      </c>
      <c r="F403" s="305" t="s">
        <v>174</v>
      </c>
      <c r="G403" s="300" t="s">
        <v>312</v>
      </c>
      <c r="H403" s="298" t="s">
        <v>312</v>
      </c>
      <c r="I403" s="290" t="s">
        <v>1482</v>
      </c>
      <c r="J403" s="310" t="s">
        <v>31</v>
      </c>
      <c r="K403" s="308" t="s">
        <v>55</v>
      </c>
      <c r="L403" s="306" t="s">
        <v>1483</v>
      </c>
      <c r="M403" s="298" t="s">
        <v>141</v>
      </c>
      <c r="N403" s="298" t="str">
        <f t="shared" si="41"/>
        <v>12.2023</v>
      </c>
      <c r="O403" s="298" t="str">
        <f>"01.2025"</f>
        <v>01.2025</v>
      </c>
      <c r="P403" s="298" t="s">
        <v>56</v>
      </c>
      <c r="Q403" s="298" t="s">
        <v>76</v>
      </c>
      <c r="R403" s="298" t="s">
        <v>32</v>
      </c>
      <c r="S403" s="298" t="s">
        <v>76</v>
      </c>
      <c r="T403" s="300" t="s">
        <v>59</v>
      </c>
      <c r="U403" s="300" t="s">
        <v>33</v>
      </c>
      <c r="V403" s="300" t="s">
        <v>79</v>
      </c>
      <c r="W403" s="302"/>
      <c r="X403" s="302"/>
      <c r="Y403" s="302"/>
      <c r="Z403" s="302"/>
    </row>
    <row r="404" spans="1:26" ht="233.25" customHeight="1" x14ac:dyDescent="0.2">
      <c r="A404" s="304"/>
      <c r="B404" s="288" t="s">
        <v>1480</v>
      </c>
      <c r="C404" s="289" t="s">
        <v>1478</v>
      </c>
      <c r="D404" s="304"/>
      <c r="E404" s="299"/>
      <c r="F404" s="305"/>
      <c r="G404" s="301"/>
      <c r="H404" s="299"/>
      <c r="I404" s="283" t="s">
        <v>1481</v>
      </c>
      <c r="J404" s="309"/>
      <c r="K404" s="309"/>
      <c r="L404" s="307"/>
      <c r="M404" s="299"/>
      <c r="N404" s="299"/>
      <c r="O404" s="299"/>
      <c r="P404" s="299"/>
      <c r="Q404" s="299"/>
      <c r="R404" s="299"/>
      <c r="S404" s="299"/>
      <c r="T404" s="301"/>
      <c r="U404" s="301"/>
      <c r="V404" s="301"/>
      <c r="W404" s="303"/>
      <c r="X404" s="303"/>
      <c r="Y404" s="303"/>
      <c r="Z404" s="303"/>
    </row>
    <row r="405" spans="1:26" ht="366" customHeight="1" x14ac:dyDescent="0.2">
      <c r="A405" s="284">
        <v>375</v>
      </c>
      <c r="B405" s="284" t="s">
        <v>722</v>
      </c>
      <c r="C405" s="284" t="s">
        <v>1446</v>
      </c>
      <c r="D405" s="284" t="s">
        <v>134</v>
      </c>
      <c r="E405" s="284" t="s">
        <v>121</v>
      </c>
      <c r="F405" s="286" t="s">
        <v>174</v>
      </c>
      <c r="G405" s="43" t="s">
        <v>312</v>
      </c>
      <c r="H405" s="284" t="s">
        <v>312</v>
      </c>
      <c r="I405" s="284" t="s">
        <v>724</v>
      </c>
      <c r="J405" s="286" t="s">
        <v>31</v>
      </c>
      <c r="K405" s="286" t="s">
        <v>55</v>
      </c>
      <c r="L405" s="287" t="s">
        <v>1484</v>
      </c>
      <c r="M405" s="284" t="s">
        <v>141</v>
      </c>
      <c r="N405" s="284" t="str">
        <f t="shared" si="41"/>
        <v>12.2023</v>
      </c>
      <c r="O405" s="284" t="str">
        <f>"08.2024"</f>
        <v>08.2024</v>
      </c>
      <c r="P405" s="284" t="s">
        <v>1183</v>
      </c>
      <c r="Q405" s="284" t="s">
        <v>76</v>
      </c>
      <c r="R405" s="284" t="s">
        <v>32</v>
      </c>
      <c r="S405" s="8" t="s">
        <v>76</v>
      </c>
      <c r="T405" s="285" t="s">
        <v>33</v>
      </c>
      <c r="U405" s="285" t="s">
        <v>33</v>
      </c>
      <c r="V405" s="293" t="s">
        <v>79</v>
      </c>
      <c r="W405" s="15"/>
      <c r="X405" s="15"/>
      <c r="Y405" s="15"/>
      <c r="Z405" s="15"/>
    </row>
    <row r="406" spans="1:26" s="16" customFormat="1" ht="67.5" x14ac:dyDescent="0.2">
      <c r="A406" s="291">
        <v>376</v>
      </c>
      <c r="B406" s="13" t="s">
        <v>1486</v>
      </c>
      <c r="C406" s="13" t="s">
        <v>1485</v>
      </c>
      <c r="D406" s="291" t="s">
        <v>135</v>
      </c>
      <c r="E406" s="291" t="s">
        <v>1487</v>
      </c>
      <c r="F406" s="292" t="s">
        <v>92</v>
      </c>
      <c r="G406" s="293" t="s">
        <v>738</v>
      </c>
      <c r="H406" s="291" t="s">
        <v>739</v>
      </c>
      <c r="I406" s="291" t="s">
        <v>1488</v>
      </c>
      <c r="J406" s="292" t="s">
        <v>31</v>
      </c>
      <c r="K406" s="292" t="s">
        <v>55</v>
      </c>
      <c r="L406" s="294" t="s">
        <v>1489</v>
      </c>
      <c r="M406" s="20" t="s">
        <v>141</v>
      </c>
      <c r="N406" s="291" t="str">
        <f t="shared" si="41"/>
        <v>12.2023</v>
      </c>
      <c r="O406" s="27" t="str">
        <f>"03.2024"</f>
        <v>03.2024</v>
      </c>
      <c r="P406" s="20" t="s">
        <v>248</v>
      </c>
      <c r="Q406" s="291" t="s">
        <v>59</v>
      </c>
      <c r="R406" s="293" t="s">
        <v>32</v>
      </c>
      <c r="S406" s="291" t="s">
        <v>59</v>
      </c>
      <c r="T406" s="291">
        <v>0</v>
      </c>
      <c r="U406" s="293" t="s">
        <v>33</v>
      </c>
      <c r="V406" s="293" t="s">
        <v>79</v>
      </c>
      <c r="W406" s="10"/>
      <c r="X406" s="10"/>
      <c r="Y406" s="10"/>
      <c r="Z406" s="10"/>
    </row>
    <row r="407" spans="1:26" s="16" customFormat="1" ht="85.5" customHeight="1" x14ac:dyDescent="0.2">
      <c r="A407" s="8">
        <v>377</v>
      </c>
      <c r="B407" s="295" t="s">
        <v>1491</v>
      </c>
      <c r="C407" s="295" t="s">
        <v>1492</v>
      </c>
      <c r="D407" s="8" t="s">
        <v>132</v>
      </c>
      <c r="E407" s="8" t="s">
        <v>187</v>
      </c>
      <c r="F407" s="297" t="s">
        <v>174</v>
      </c>
      <c r="G407" s="295" t="s">
        <v>1493</v>
      </c>
      <c r="H407" s="295" t="s">
        <v>1494</v>
      </c>
      <c r="I407" s="8" t="s">
        <v>1495</v>
      </c>
      <c r="J407" s="297" t="s">
        <v>31</v>
      </c>
      <c r="K407" s="297" t="s">
        <v>55</v>
      </c>
      <c r="L407" s="8" t="s">
        <v>1496</v>
      </c>
      <c r="M407" s="8" t="s">
        <v>141</v>
      </c>
      <c r="N407" s="295" t="str">
        <f>"12.2023"</f>
        <v>12.2023</v>
      </c>
      <c r="O407" s="42" t="str">
        <f>"01.2025"</f>
        <v>01.2025</v>
      </c>
      <c r="P407" s="18" t="s">
        <v>56</v>
      </c>
      <c r="Q407" s="28" t="s">
        <v>76</v>
      </c>
      <c r="R407" s="296" t="s">
        <v>32</v>
      </c>
      <c r="S407" s="295" t="s">
        <v>76</v>
      </c>
      <c r="T407" s="296" t="s">
        <v>33</v>
      </c>
      <c r="U407" s="296" t="s">
        <v>33</v>
      </c>
      <c r="V407" s="296" t="s">
        <v>1426</v>
      </c>
      <c r="W407" s="15"/>
      <c r="X407" s="15"/>
      <c r="Y407" s="15"/>
      <c r="Z407" s="15"/>
    </row>
  </sheetData>
  <sheetProtection selectLockedCells="1" selectUnlockedCells="1"/>
  <autoFilter ref="A21:Z21"/>
  <mergeCells count="238">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 ref="A403:A404"/>
    <mergeCell ref="D403:D404"/>
    <mergeCell ref="E403:E404"/>
    <mergeCell ref="F403:F404"/>
    <mergeCell ref="R403:R404"/>
    <mergeCell ref="Q403:Q404"/>
    <mergeCell ref="P403:P404"/>
    <mergeCell ref="O403:O404"/>
    <mergeCell ref="N403:N404"/>
    <mergeCell ref="M403:M404"/>
    <mergeCell ref="L403:L404"/>
    <mergeCell ref="K403:K404"/>
    <mergeCell ref="J403:J404"/>
    <mergeCell ref="S403:S404"/>
    <mergeCell ref="T403:T404"/>
    <mergeCell ref="U403:U404"/>
    <mergeCell ref="V403:V404"/>
    <mergeCell ref="W403:W404"/>
    <mergeCell ref="X403:X404"/>
    <mergeCell ref="Y403:Y404"/>
    <mergeCell ref="Z403:Z404"/>
    <mergeCell ref="G403:G404"/>
    <mergeCell ref="H403:H404"/>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2023-12-20T07:11:36Z</cp:lastPrinted>
  <dcterms:created xsi:type="dcterms:W3CDTF">2018-05-08T14:29:34Z</dcterms:created>
  <dcterms:modified xsi:type="dcterms:W3CDTF">2023-12-26T08:06:39Z</dcterms:modified>
</cp:coreProperties>
</file>